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OZPOČTOVÁNÍ\ROZPOČTY-AKCE seznam\ROZPOČTY 2024\EPTON\Chráněné bydlení Strážovice\"/>
    </mc:Choice>
  </mc:AlternateContent>
  <xr:revisionPtr revIDLastSave="0" documentId="8_{E6C3C003-8436-45B9-A7C6-E45990D6ED7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4.5 D.1.4.5.1 Pol" sheetId="12" r:id="rId4"/>
    <sheet name="D.1.4.5 D.1.4.5.2 Pol" sheetId="13" r:id="rId5"/>
    <sheet name="D.1.4.5 D.1.4.5.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'D.1.4.5 D.1.4.5.1 Pol'!$1:$7</definedName>
    <definedName name="_xlnm.Print_Titles" localSheetId="4">'D.1.4.5 D.1.4.5.2 Pol'!$1:$7</definedName>
    <definedName name="_xlnm.Print_Titles" localSheetId="5">'D.1.4.5 D.1.4.5.3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'D.1.4.5 D.1.4.5.1 Pol'!$A$1:$Y$156</definedName>
    <definedName name="_xlnm.Print_Area" localSheetId="4">'D.1.4.5 D.1.4.5.2 Pol'!$A$1:$Y$46</definedName>
    <definedName name="_xlnm.Print_Area" localSheetId="5">'D.1.4.5 D.1.4.5.3 Pol'!$A$1:$Y$40</definedName>
    <definedName name="_xlnm.Print_Area" localSheetId="1">Stavba!$A$1:$J$91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0" i="1" l="1"/>
  <c r="I89" i="1"/>
  <c r="I88" i="1"/>
  <c r="I91" i="1" s="1"/>
  <c r="J90" i="1" s="1"/>
  <c r="I87" i="1"/>
  <c r="I86" i="1"/>
  <c r="I85" i="1"/>
  <c r="G44" i="1"/>
  <c r="F44" i="1"/>
  <c r="G43" i="1"/>
  <c r="F43" i="1"/>
  <c r="G42" i="1"/>
  <c r="F42" i="1"/>
  <c r="G41" i="1"/>
  <c r="H41" i="1" s="1"/>
  <c r="I41" i="1" s="1"/>
  <c r="F41" i="1"/>
  <c r="G39" i="1"/>
  <c r="F39" i="1"/>
  <c r="G39" i="14"/>
  <c r="G9" i="14"/>
  <c r="I9" i="14"/>
  <c r="K9" i="14"/>
  <c r="M9" i="14"/>
  <c r="O9" i="14"/>
  <c r="O8" i="14" s="1"/>
  <c r="Q9" i="14"/>
  <c r="V9" i="14"/>
  <c r="G10" i="14"/>
  <c r="G8" i="14" s="1"/>
  <c r="I10" i="14"/>
  <c r="K10" i="14"/>
  <c r="O10" i="14"/>
  <c r="Q10" i="14"/>
  <c r="V10" i="14"/>
  <c r="G11" i="14"/>
  <c r="M11" i="14" s="1"/>
  <c r="I11" i="14"/>
  <c r="I8" i="14" s="1"/>
  <c r="K11" i="14"/>
  <c r="O11" i="14"/>
  <c r="Q11" i="14"/>
  <c r="Q8" i="14" s="1"/>
  <c r="V11" i="14"/>
  <c r="G12" i="14"/>
  <c r="I12" i="14"/>
  <c r="K12" i="14"/>
  <c r="K8" i="14" s="1"/>
  <c r="M12" i="14"/>
  <c r="O12" i="14"/>
  <c r="Q12" i="14"/>
  <c r="V12" i="14"/>
  <c r="V8" i="14" s="1"/>
  <c r="G13" i="14"/>
  <c r="I13" i="14"/>
  <c r="K13" i="14"/>
  <c r="M13" i="14"/>
  <c r="O13" i="14"/>
  <c r="Q13" i="14"/>
  <c r="V13" i="14"/>
  <c r="G14" i="14"/>
  <c r="M14" i="14" s="1"/>
  <c r="I14" i="14"/>
  <c r="K14" i="14"/>
  <c r="O14" i="14"/>
  <c r="Q14" i="14"/>
  <c r="V14" i="14"/>
  <c r="G15" i="14"/>
  <c r="M15" i="14" s="1"/>
  <c r="I15" i="14"/>
  <c r="K15" i="14"/>
  <c r="O15" i="14"/>
  <c r="Q15" i="14"/>
  <c r="V15" i="14"/>
  <c r="G16" i="14"/>
  <c r="M16" i="14" s="1"/>
  <c r="I16" i="14"/>
  <c r="K16" i="14"/>
  <c r="O16" i="14"/>
  <c r="Q16" i="14"/>
  <c r="V16" i="14"/>
  <c r="G17" i="14"/>
  <c r="I17" i="14"/>
  <c r="K17" i="14"/>
  <c r="M17" i="14"/>
  <c r="O17" i="14"/>
  <c r="Q17" i="14"/>
  <c r="V17" i="14"/>
  <c r="G18" i="14"/>
  <c r="M18" i="14" s="1"/>
  <c r="I18" i="14"/>
  <c r="K18" i="14"/>
  <c r="O18" i="14"/>
  <c r="Q18" i="14"/>
  <c r="V18" i="14"/>
  <c r="G19" i="14"/>
  <c r="M19" i="14" s="1"/>
  <c r="I19" i="14"/>
  <c r="K19" i="14"/>
  <c r="O19" i="14"/>
  <c r="Q19" i="14"/>
  <c r="V19" i="14"/>
  <c r="G20" i="14"/>
  <c r="I20" i="14"/>
  <c r="K20" i="14"/>
  <c r="M20" i="14"/>
  <c r="O20" i="14"/>
  <c r="Q20" i="14"/>
  <c r="V20" i="14"/>
  <c r="G21" i="14"/>
  <c r="I21" i="14"/>
  <c r="K21" i="14"/>
  <c r="M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M27" i="14" s="1"/>
  <c r="I27" i="14"/>
  <c r="K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1" i="14"/>
  <c r="M31" i="14" s="1"/>
  <c r="I31" i="14"/>
  <c r="K31" i="14"/>
  <c r="O31" i="14"/>
  <c r="Q31" i="14"/>
  <c r="V31" i="14"/>
  <c r="G32" i="14"/>
  <c r="M32" i="14" s="1"/>
  <c r="I32" i="14"/>
  <c r="K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M35" i="14" s="1"/>
  <c r="I35" i="14"/>
  <c r="K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AE39" i="14"/>
  <c r="AF39" i="14"/>
  <c r="G45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G11" i="13"/>
  <c r="M11" i="13" s="1"/>
  <c r="I11" i="13"/>
  <c r="K11" i="13"/>
  <c r="O11" i="13"/>
  <c r="Q11" i="13"/>
  <c r="V11" i="13"/>
  <c r="V8" i="13" s="1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I16" i="13"/>
  <c r="K16" i="13"/>
  <c r="M16" i="13"/>
  <c r="O16" i="13"/>
  <c r="Q16" i="13"/>
  <c r="V16" i="13"/>
  <c r="G17" i="13"/>
  <c r="I17" i="13"/>
  <c r="K17" i="13"/>
  <c r="M17" i="13"/>
  <c r="O17" i="13"/>
  <c r="Q17" i="13"/>
  <c r="V17" i="13"/>
  <c r="G19" i="13"/>
  <c r="M19" i="13" s="1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I24" i="13"/>
  <c r="K24" i="13"/>
  <c r="M24" i="13"/>
  <c r="O24" i="13"/>
  <c r="Q24" i="13"/>
  <c r="V24" i="13"/>
  <c r="G25" i="13"/>
  <c r="I25" i="13"/>
  <c r="K25" i="13"/>
  <c r="M25" i="13"/>
  <c r="O25" i="13"/>
  <c r="Q25" i="13"/>
  <c r="V25" i="13"/>
  <c r="G26" i="13"/>
  <c r="I26" i="13"/>
  <c r="K26" i="13"/>
  <c r="M26" i="13"/>
  <c r="O26" i="13"/>
  <c r="Q26" i="13"/>
  <c r="V26" i="13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1" i="13"/>
  <c r="M31" i="13" s="1"/>
  <c r="I31" i="13"/>
  <c r="K31" i="13"/>
  <c r="O31" i="13"/>
  <c r="Q31" i="13"/>
  <c r="V31" i="13"/>
  <c r="G32" i="13"/>
  <c r="I32" i="13"/>
  <c r="K32" i="13"/>
  <c r="M32" i="13"/>
  <c r="O32" i="13"/>
  <c r="Q32" i="13"/>
  <c r="V32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8" i="13"/>
  <c r="M38" i="13" s="1"/>
  <c r="I38" i="13"/>
  <c r="K38" i="13"/>
  <c r="O38" i="13"/>
  <c r="Q38" i="13"/>
  <c r="V38" i="13"/>
  <c r="G39" i="13"/>
  <c r="M39" i="13" s="1"/>
  <c r="I39" i="13"/>
  <c r="K39" i="13"/>
  <c r="O39" i="13"/>
  <c r="Q39" i="13"/>
  <c r="V39" i="13"/>
  <c r="G40" i="13"/>
  <c r="I40" i="13"/>
  <c r="G41" i="13"/>
  <c r="I41" i="13"/>
  <c r="K41" i="13"/>
  <c r="K40" i="13" s="1"/>
  <c r="M41" i="13"/>
  <c r="M40" i="13" s="1"/>
  <c r="O41" i="13"/>
  <c r="O40" i="13" s="1"/>
  <c r="Q41" i="13"/>
  <c r="V41" i="13"/>
  <c r="V40" i="13" s="1"/>
  <c r="G42" i="13"/>
  <c r="I42" i="13"/>
  <c r="K42" i="13"/>
  <c r="M42" i="13"/>
  <c r="O42" i="13"/>
  <c r="Q42" i="13"/>
  <c r="V42" i="13"/>
  <c r="G43" i="13"/>
  <c r="I43" i="13"/>
  <c r="K43" i="13"/>
  <c r="M43" i="13"/>
  <c r="O43" i="13"/>
  <c r="Q43" i="13"/>
  <c r="Q40" i="13" s="1"/>
  <c r="V43" i="13"/>
  <c r="AF45" i="13"/>
  <c r="G155" i="12"/>
  <c r="BA98" i="12"/>
  <c r="G9" i="12"/>
  <c r="I9" i="12"/>
  <c r="I8" i="12" s="1"/>
  <c r="K9" i="12"/>
  <c r="K8" i="12" s="1"/>
  <c r="M9" i="12"/>
  <c r="O9" i="12"/>
  <c r="Q9" i="12"/>
  <c r="V9" i="12"/>
  <c r="V8" i="12" s="1"/>
  <c r="G10" i="12"/>
  <c r="I10" i="12"/>
  <c r="K10" i="12"/>
  <c r="M10" i="12"/>
  <c r="O10" i="12"/>
  <c r="O8" i="12" s="1"/>
  <c r="Q10" i="12"/>
  <c r="V10" i="12"/>
  <c r="G11" i="12"/>
  <c r="G8" i="12" s="1"/>
  <c r="I11" i="12"/>
  <c r="K11" i="12"/>
  <c r="M11" i="12"/>
  <c r="O11" i="12"/>
  <c r="Q11" i="12"/>
  <c r="V11" i="12"/>
  <c r="G12" i="12"/>
  <c r="M12" i="12" s="1"/>
  <c r="I12" i="12"/>
  <c r="K12" i="12"/>
  <c r="O12" i="12"/>
  <c r="Q12" i="12"/>
  <c r="Q8" i="12" s="1"/>
  <c r="V12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3" i="12"/>
  <c r="M43" i="12" s="1"/>
  <c r="I43" i="12"/>
  <c r="K43" i="12"/>
  <c r="O43" i="12"/>
  <c r="Q43" i="12"/>
  <c r="V43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1" i="12"/>
  <c r="I51" i="12"/>
  <c r="K51" i="12"/>
  <c r="M51" i="12"/>
  <c r="O51" i="12"/>
  <c r="Q51" i="12"/>
  <c r="V51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9" i="12"/>
  <c r="M99" i="12" s="1"/>
  <c r="I99" i="12"/>
  <c r="K99" i="12"/>
  <c r="O99" i="12"/>
  <c r="Q99" i="12"/>
  <c r="V99" i="12"/>
  <c r="G101" i="12"/>
  <c r="I101" i="12"/>
  <c r="I100" i="12" s="1"/>
  <c r="K101" i="12"/>
  <c r="M101" i="12"/>
  <c r="O101" i="12"/>
  <c r="O100" i="12" s="1"/>
  <c r="Q101" i="12"/>
  <c r="Q100" i="12" s="1"/>
  <c r="V101" i="12"/>
  <c r="G102" i="12"/>
  <c r="G100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I104" i="12"/>
  <c r="K104" i="12"/>
  <c r="K100" i="12" s="1"/>
  <c r="M104" i="12"/>
  <c r="O104" i="12"/>
  <c r="Q104" i="12"/>
  <c r="V104" i="12"/>
  <c r="V100" i="12" s="1"/>
  <c r="G105" i="12"/>
  <c r="I105" i="12"/>
  <c r="K105" i="12"/>
  <c r="M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I109" i="12"/>
  <c r="K109" i="12"/>
  <c r="M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5" i="12"/>
  <c r="I125" i="12"/>
  <c r="K125" i="12"/>
  <c r="M125" i="12"/>
  <c r="O125" i="12"/>
  <c r="Q125" i="12"/>
  <c r="V125" i="12"/>
  <c r="G127" i="12"/>
  <c r="M127" i="12" s="1"/>
  <c r="I127" i="12"/>
  <c r="K127" i="12"/>
  <c r="O127" i="12"/>
  <c r="Q127" i="12"/>
  <c r="V127" i="12"/>
  <c r="G129" i="12"/>
  <c r="I129" i="12"/>
  <c r="K129" i="12"/>
  <c r="M129" i="12"/>
  <c r="O129" i="12"/>
  <c r="Q129" i="12"/>
  <c r="V129" i="12"/>
  <c r="G131" i="12"/>
  <c r="M131" i="12" s="1"/>
  <c r="I131" i="12"/>
  <c r="K131" i="12"/>
  <c r="O131" i="12"/>
  <c r="Q131" i="12"/>
  <c r="V131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5" i="12"/>
  <c r="M145" i="12" s="1"/>
  <c r="I145" i="12"/>
  <c r="K145" i="12"/>
  <c r="O145" i="12"/>
  <c r="Q145" i="12"/>
  <c r="V145" i="12"/>
  <c r="G147" i="12"/>
  <c r="M147" i="12" s="1"/>
  <c r="M146" i="12" s="1"/>
  <c r="I147" i="12"/>
  <c r="K147" i="12"/>
  <c r="K146" i="12" s="1"/>
  <c r="O147" i="12"/>
  <c r="O146" i="12" s="1"/>
  <c r="Q147" i="12"/>
  <c r="V147" i="12"/>
  <c r="V146" i="12" s="1"/>
  <c r="G148" i="12"/>
  <c r="I148" i="12"/>
  <c r="K148" i="12"/>
  <c r="M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I150" i="12"/>
  <c r="I146" i="12" s="1"/>
  <c r="K150" i="12"/>
  <c r="M150" i="12"/>
  <c r="O150" i="12"/>
  <c r="Q150" i="12"/>
  <c r="Q146" i="12" s="1"/>
  <c r="V150" i="12"/>
  <c r="G151" i="12"/>
  <c r="M151" i="12" s="1"/>
  <c r="I151" i="12"/>
  <c r="K151" i="12"/>
  <c r="O151" i="12"/>
  <c r="Q151" i="12"/>
  <c r="V151" i="12"/>
  <c r="G152" i="12"/>
  <c r="I152" i="12"/>
  <c r="K152" i="12"/>
  <c r="M152" i="12"/>
  <c r="O152" i="12"/>
  <c r="Q152" i="12"/>
  <c r="V152" i="12"/>
  <c r="AE155" i="12"/>
  <c r="AF155" i="12"/>
  <c r="I20" i="1"/>
  <c r="I19" i="1"/>
  <c r="I18" i="1"/>
  <c r="I17" i="1"/>
  <c r="I16" i="1"/>
  <c r="AZ79" i="1"/>
  <c r="AZ78" i="1"/>
  <c r="AZ76" i="1"/>
  <c r="AZ75" i="1"/>
  <c r="AZ74" i="1"/>
  <c r="AZ73" i="1"/>
  <c r="AZ72" i="1"/>
  <c r="AZ71" i="1"/>
  <c r="AZ70" i="1"/>
  <c r="AZ69" i="1"/>
  <c r="AZ68" i="1"/>
  <c r="AZ67" i="1"/>
  <c r="AZ66" i="1"/>
  <c r="AZ65" i="1"/>
  <c r="AZ64" i="1"/>
  <c r="AZ63" i="1"/>
  <c r="AZ62" i="1"/>
  <c r="AZ61" i="1"/>
  <c r="AZ60" i="1"/>
  <c r="AZ59" i="1"/>
  <c r="AZ58" i="1"/>
  <c r="AZ57" i="1"/>
  <c r="AZ56" i="1"/>
  <c r="AZ55" i="1"/>
  <c r="AZ53" i="1"/>
  <c r="F45" i="1"/>
  <c r="G23" i="1" s="1"/>
  <c r="A23" i="1" s="1"/>
  <c r="G24" i="1" s="1"/>
  <c r="G45" i="1"/>
  <c r="G25" i="1" s="1"/>
  <c r="A25" i="1" s="1"/>
  <c r="H44" i="1"/>
  <c r="I44" i="1" s="1"/>
  <c r="H43" i="1"/>
  <c r="I43" i="1" s="1"/>
  <c r="H42" i="1"/>
  <c r="I42" i="1" s="1"/>
  <c r="H40" i="1"/>
  <c r="H39" i="1"/>
  <c r="H45" i="1" s="1"/>
  <c r="J28" i="1"/>
  <c r="J26" i="1"/>
  <c r="G38" i="1"/>
  <c r="F38" i="1"/>
  <c r="J23" i="1"/>
  <c r="J24" i="1"/>
  <c r="J25" i="1"/>
  <c r="J27" i="1"/>
  <c r="E24" i="1"/>
  <c r="E26" i="1"/>
  <c r="J86" i="1" l="1"/>
  <c r="J87" i="1"/>
  <c r="J88" i="1"/>
  <c r="J89" i="1"/>
  <c r="J85" i="1"/>
  <c r="A26" i="1"/>
  <c r="G26" i="1"/>
  <c r="A27" i="1" s="1"/>
  <c r="G28" i="1"/>
  <c r="A24" i="1"/>
  <c r="M10" i="14"/>
  <c r="M8" i="14" s="1"/>
  <c r="AE45" i="13"/>
  <c r="M9" i="13"/>
  <c r="M8" i="13" s="1"/>
  <c r="M8" i="12"/>
  <c r="G146" i="12"/>
  <c r="M102" i="12"/>
  <c r="M100" i="12" s="1"/>
  <c r="I21" i="1"/>
  <c r="I39" i="1"/>
  <c r="I45" i="1" s="1"/>
  <c r="J39" i="1" s="1"/>
  <c r="J45" i="1" s="1"/>
  <c r="J91" i="1" l="1"/>
  <c r="A29" i="1"/>
  <c r="G29" i="1"/>
  <c r="G27" i="1" s="1"/>
  <c r="J41" i="1"/>
  <c r="J42" i="1"/>
  <c r="J43" i="1"/>
  <c r="J4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F454895F-0411-4403-89A0-98FE024F1B3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2976CA6-E3D7-4600-9052-5564065C5DE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87686BF0-F2FE-4C20-9B9A-374D7CD9836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CB9357C-DA17-4B6E-A608-8D26491A14D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C9CE0327-70C2-4D95-9FE1-CD095057A25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6D85E7D-066B-47F4-828E-339B93D0907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<sst xmlns="http://schemas.openxmlformats.org/spreadsheetml/2006/main" count="1820" uniqueCount="514">
  <si>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</si>
  <si>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</si>
  <si>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</si>
  <si>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</si>
  <si>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</si>
  <si>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</si>
  <si>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</si>
  <si>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</si>
  <si>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</si>
  <si>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</si>
  <si>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</si>
  <si>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</si>
  <si>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</si>
  <si>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</si>
  <si>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</si>
  <si>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</si>
  <si>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</si>
  <si>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</si>
  <si>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</si>
  <si>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</si>
  <si>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</si>
  <si>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</si>
  <si>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</si>
  <si>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</si>
  <si>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</si>
  <si>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</si>
  <si>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</si>
  <si>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</si>
  <si>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</si>
  <si>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</si>
  <si>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</si>
  <si>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</si>
  <si>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</si>
  <si>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</si>
  <si>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</si>
  <si>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</si>
  <si>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</si>
  <si>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</si>
  <si>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</si>
  <si>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</si>
  <si>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</si>
  <si>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</si>
  <si>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</si>
  <si>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240617</t>
  </si>
  <si>
    <t>Chráněné bydlení Strážovice</t>
  </si>
  <si>
    <t>Stavba</t>
  </si>
  <si>
    <t>Stavební objekt</t>
  </si>
  <si>
    <t>D.1.4.5</t>
  </si>
  <si>
    <t>Elektroinstalace</t>
  </si>
  <si>
    <t>D.1.4.5.1</t>
  </si>
  <si>
    <t>Silnoproud, slaboproud</t>
  </si>
  <si>
    <t>D.1.4.5.2</t>
  </si>
  <si>
    <t>Bleskosvod</t>
  </si>
  <si>
    <t>D.1.4.5.3</t>
  </si>
  <si>
    <t>Fotovoltaický systém</t>
  </si>
  <si>
    <t>Celkem za stavbu</t>
  </si>
  <si>
    <t>CZK</t>
  </si>
  <si>
    <t>#POPS</t>
  </si>
  <si>
    <t>Popis stavby: 240617 - Chráněné bydlení Strážovice</t>
  </si>
  <si>
    <t>#POPO</t>
  </si>
  <si>
    <t>Popis objektu: D.1.4.5 - Elektroinstalace</t>
  </si>
  <si>
    <t>#POPR</t>
  </si>
  <si>
    <t>Popis rozpočtu: D.1.4.5.1 - Silnoproud, slaboproud</t>
  </si>
  <si>
    <t>Popis rozpočtu: D.1.4.5.2 - Bleskosvod</t>
  </si>
  <si>
    <t>Popis rozpočtu: D.1.4.5.3 - Fotovoltaický systém</t>
  </si>
  <si>
    <t>POZNÁMKY ROZPOČTU FVE</t>
  </si>
  <si>
    <t>Požadavky na profesi ELE:</t>
  </si>
  <si>
    <t>-upravit stávající fakturační odběrné místo dle připojovacích podmínek distribuční společnosti pro možnost napojení systému FVE</t>
  </si>
  <si>
    <t>-osazení vysílače signálu (HDO) do elektroměrového rozvaděče/hlavního rozvaděče objektu horní školky</t>
  </si>
  <si>
    <t>-osazení přijímače signálu (HDO) do hlavního rozvaděče objektu dolní školky</t>
  </si>
  <si>
    <t>-příprava hlavního rozvaděče dolní školky dle výkresové části projektové dokumentace</t>
  </si>
  <si>
    <t>-osazení beznapěťového rozpínacího kontaktu do tlačítka total stop</t>
  </si>
  <si>
    <t>-osazení bezpečnostního stop tlačítka vedle tlačítka total stop v m.č. 101</t>
  </si>
  <si>
    <t>-osazení HOP v m.č. 203 pod rozvaděč R-FVE(AC)</t>
  </si>
  <si>
    <t>-kabelové vedení mezi rozvaděče RH (dolní školky) a rozvaděče R-FVE(AC):</t>
  </si>
  <si>
    <t>-CYKY-J 5x10 přívod</t>
  </si>
  <si>
    <t>-CYKY 5x1,5 signál HDO</t>
  </si>
  <si>
    <t>-CYKY 5x1,5; UTP cat.7 – rezervní kabeláž</t>
  </si>
  <si>
    <t>-kabelové vedení mezi rozvaděčem RH (dolní školky) a střídačem:</t>
  </si>
  <si>
    <t>-UTP cat.7 – pro smartmetr</t>
  </si>
  <si>
    <t>-kabelové vedení mezi rozvaděčem RH (dolní školky) a adapter boxem:</t>
  </si>
  <si>
    <t>- CYKY 5x1,5 – přenos signálu pro zapnutí el. topné patrony</t>
  </si>
  <si>
    <t>-kabelové vedeni z rozvaděče RH do el. topné patrony v m.č. 128:</t>
  </si>
  <si>
    <t>-CYKY 3x2,5</t>
  </si>
  <si>
    <t>-kabelové vedení z rozvaděče R-FVE(AC) k bezpečnostnímu stop tlačítku BS“FVE STOP“ v m.č. 101:</t>
  </si>
  <si>
    <t>-1-CXKH-V-J B2cas1d1 P60-R 5x1,5</t>
  </si>
  <si>
    <t>-přívod internetu z lokální internetové síti do rozvaděče monitoringu panelů R-MP</t>
  </si>
  <si>
    <t>-UTP cat.7</t>
  </si>
  <si>
    <t>Požadavky na profesi VYT:</t>
  </si>
  <si>
    <t>-dodávka a montáž el. topné patrony do zásobníku teplé vody (2,2 kW, 230V(AC), termostat)</t>
  </si>
  <si>
    <t>Rekapitulace dílů</t>
  </si>
  <si>
    <t>Typ dílu</t>
  </si>
  <si>
    <t>M21.1</t>
  </si>
  <si>
    <t>Elektromontáže</t>
  </si>
  <si>
    <t>M21.2</t>
  </si>
  <si>
    <t>M21.3</t>
  </si>
  <si>
    <t>Fotovoltaika</t>
  </si>
  <si>
    <t>M22.1</t>
  </si>
  <si>
    <t>Slaboproud</t>
  </si>
  <si>
    <t>M46</t>
  </si>
  <si>
    <t>Zemní práce při montážích</t>
  </si>
  <si>
    <t>M700</t>
  </si>
  <si>
    <t>HZS - hodinové zúčtovací sazby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</si>
  <si>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</si>
  <si>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</si>
  <si>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</si>
  <si>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</si>
  <si>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</si>
  <si>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</si>
  <si>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</si>
  <si>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</si>
  <si>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</si>
  <si>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</si>
  <si>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</si>
  <si>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</si>
  <si>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</si>
  <si>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</si>
  <si>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</si>
  <si>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</si>
  <si>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</si>
  <si>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</si>
  <si>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</si>
  <si>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</si>
  <si>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</si>
  <si>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</si>
  <si>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</si>
  <si>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</si>
  <si>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</si>
  <si>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</si>
  <si>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</si>
  <si>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</si>
  <si>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</si>
  <si>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</si>
  <si>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</si>
  <si>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210-101</t>
  </si>
  <si>
    <t>Rozvaděč R1S dle projektové dokumentace včetně dodávky</t>
  </si>
  <si>
    <t>kus</t>
  </si>
  <si>
    <t>Vlastní</t>
  </si>
  <si>
    <t>Indiv</t>
  </si>
  <si>
    <t>Práce</t>
  </si>
  <si>
    <t>Běžná</t>
  </si>
  <si>
    <t>POL1_</t>
  </si>
  <si>
    <t>210-102</t>
  </si>
  <si>
    <t>Rozvaděč R1P dle projektové dokumentace včetně dodávky</t>
  </si>
  <si>
    <t>210-103</t>
  </si>
  <si>
    <t>Rozvaděč R2P dle projektové dokumentace včetně dodávky</t>
  </si>
  <si>
    <t>210-103.2</t>
  </si>
  <si>
    <t>Elektroměrový rozvaděč ER212/NKP7P-C-FV, včetně dodávky a montáže</t>
  </si>
  <si>
    <t>220711309R00</t>
  </si>
  <si>
    <t>Montáž tísňového hlásiče - tlačítko</t>
  </si>
  <si>
    <t>RTS 24/ I</t>
  </si>
  <si>
    <t>Montáž včetně napojení kabelů.</t>
  </si>
  <si>
    <t>POP</t>
  </si>
  <si>
    <t>35813T1</t>
  </si>
  <si>
    <t>Tlačítko TOTAL STOP, s dvěma sadama kontatků – jeden spínací a druhý rozpínací (pro ovládání z FVE),, s aretaci, červené včetné dodávky a montáže</t>
  </si>
  <si>
    <t>Specifikace</t>
  </si>
  <si>
    <t>POL3_</t>
  </si>
  <si>
    <t>210810054RT1</t>
  </si>
  <si>
    <t>Montáž kabelu CYKY 750 V, 4 x 16 mm2, pevně uloženého, včetně dodávky kabelu</t>
  </si>
  <si>
    <t>m</t>
  </si>
  <si>
    <t>M21</t>
  </si>
  <si>
    <t>210810057RT3</t>
  </si>
  <si>
    <t>Montáž kabelu CYKY 750 V, 5 žilového, pevně uloženého, včetně dodávky kabelu CYKY 5 x 10 mm2</t>
  </si>
  <si>
    <t>210810057RT2</t>
  </si>
  <si>
    <t>Montáž kabelu CYKY 750 V, 5 žilového, pevně uloženého, včetně dodávky kabelu CYKY 5 x 6 mm2</t>
  </si>
  <si>
    <t>210800317RT2</t>
  </si>
  <si>
    <t>Montáž kabelu bezhalogenového CXKH 1 kV, 5 x 4 mm2, pevně uloženého, včetně dodávky CXKH-R</t>
  </si>
  <si>
    <t>210810056RT1</t>
  </si>
  <si>
    <t>Montáž kabelu CYKY 750 V, 5 x 2,5 mm2, pevně uloženého, včetně dodávky kabelu</t>
  </si>
  <si>
    <t>210810055RTO</t>
  </si>
  <si>
    <t>Kabel CYKY-O 750 V 5 x 1,5 mm2 pevně uložený, včetně dodávky kabelu</t>
  </si>
  <si>
    <t>210810055RT1</t>
  </si>
  <si>
    <t>Montáž kabelu CYKY 750 V, 5 x 1,5 mm2, pevně uloženého, včetně dodávky kabelu</t>
  </si>
  <si>
    <t>210810046RT3</t>
  </si>
  <si>
    <t>Montáž kabelu CYKY 750 V, 3 x 2,5 mm2, pevně uloženého, včetně dodávky kabelu</t>
  </si>
  <si>
    <t>210810045RT1</t>
  </si>
  <si>
    <t>Montáž kabelu CYKY 750 V, 3 x 1,5 mm2, pevně uloženého, včetně dodávky kabelu</t>
  </si>
  <si>
    <t>210800282RT3</t>
  </si>
  <si>
    <t>Montáž kabelu bezhalogenového CXKH 1 kV, 2 x 1,5 mm2, pevně uloženého, včetně dodávky CXKH-V</t>
  </si>
  <si>
    <t>210800649RT1</t>
  </si>
  <si>
    <t>Montáž vodiče H07V-K (CYA), 25 mm2, uloženého pevně, včetně dodávky vodiče</t>
  </si>
  <si>
    <t>210800648RT1</t>
  </si>
  <si>
    <t>Montáž vodiče H07V-K (CYA), 16 mm2, uloženého pevně, včetně dodávky vodiče</t>
  </si>
  <si>
    <t>210800647RT1</t>
  </si>
  <si>
    <t>Montáž vodiče H07V-K (CYA), 10 mm2, uloženého pevně, včetně dodávky vodiče</t>
  </si>
  <si>
    <t>210800646RT1</t>
  </si>
  <si>
    <t>Montáž vodiče H07V-K (CYA), 6 mm2, uloženého pevně, včetně dodávky vodiče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</si>
  <si>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</si>
  <si>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</si>
  <si>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210111011RP6</t>
  </si>
  <si>
    <t>Zásuvka domovní zapuštěná - provedení 2P+PE, IP44, včetně dodávky zásuvky a rámečku</t>
  </si>
  <si>
    <t>210111014RT6</t>
  </si>
  <si>
    <t xml:space="preserve">Montáž zásuvky domovní zapuštěné včetně zapojení,  včetně dodávky zásuvky dvojnásobné s ochrannými kolíky 16A/250VAC a rámečku,  , provedení 2x (2P+PE),  </t>
  </si>
  <si>
    <t>210110041RP6</t>
  </si>
  <si>
    <t>Spínač zapuštěný jednopólový, řazení 1, IP40, vč. dodávky strojku, rámečku a krytu</t>
  </si>
  <si>
    <t>210110055TR2</t>
  </si>
  <si>
    <t>Spínač zapuštěný, řazení 1/0, IP40, vč. dodávky strojku, rámečku a krytu</t>
  </si>
  <si>
    <t>210110043RT6</t>
  </si>
  <si>
    <t>Montáž spínače zapuštěného a polozapuštěného včetně zapojení, dodávky spínače, krytu a rámečku, sériového,  , řazení 5</t>
  </si>
  <si>
    <t>210110054RT6</t>
  </si>
  <si>
    <t>Montáž spínače zapuštěného a polozapuštěného včetně zapojení, dodávky spínače, krytu a rámečku, střídavého dvojitého,  , řazení 6+6</t>
  </si>
  <si>
    <t>210110046RT6</t>
  </si>
  <si>
    <t>Montáž spínače zapuštěného a polozapuštěného včetně zapojení, dodávky spínače, krytu a rámečku, křížového,  , řazení 7</t>
  </si>
  <si>
    <t>210110082RT1</t>
  </si>
  <si>
    <t xml:space="preserve">Montáž spínače sporákového zapuštěného včetně doutnavky,  ,  ,  </t>
  </si>
  <si>
    <t>210010311RT3</t>
  </si>
  <si>
    <t>Montáž krabice plastové univerzální, kruhové, o průměru 73 mm, hloubky 42 mm, bez víčka, do zdiva, bez zapojení, včetně dodávky</t>
  </si>
  <si>
    <t>210010315RT3</t>
  </si>
  <si>
    <t>Montáž krabice plastové rozvodné, obdélníkové, o rozměru 205 x 255 mm, hloubky 68 mm, s víčkem, do zdiva, bez zapojení, včetně dodávky</t>
  </si>
  <si>
    <t>973031619R00</t>
  </si>
  <si>
    <t>Vysekání v cihelném zdivu výklenků a kapes kapes pro špalíky a krabice  na jakoukoliv maltu vápennou nebo vápenocementovou, velilkosti do 150x150x100 mm</t>
  </si>
  <si>
    <t>801-3</t>
  </si>
  <si>
    <t>Včetně pomocného lešení o výšce podlahy do 1900 mm a pro zatížení do 1,5 kPa  (150 kg/m2).</t>
  </si>
  <si>
    <t>973031616R00</t>
  </si>
  <si>
    <t>Vysekání v cihelném zdivu výklenků a kapes kapes pro špalíky a krabice  na jakoukoliv maltu vápennou nebo vápenocementovou, velilkosti do 100x100x50 mm</t>
  </si>
  <si>
    <t>650072621R00</t>
  </si>
  <si>
    <t>Montáž čidla pohybu, stropního, přisazeného</t>
  </si>
  <si>
    <t>M65</t>
  </si>
  <si>
    <t>3453150R</t>
  </si>
  <si>
    <t>Čidlo pohybu stropní, detekčné uhel 360°, dosah 5m</t>
  </si>
  <si>
    <t>974031143R97</t>
  </si>
  <si>
    <t>Vysekání rýh ve zdi cihelné 9 x 7 cm</t>
  </si>
  <si>
    <t>974031121R44</t>
  </si>
  <si>
    <t>Vysekání rýh ve zdi cihelné 4 x 4 cm</t>
  </si>
  <si>
    <t>612403399RT2</t>
  </si>
  <si>
    <t>Hrubá výplň rýh ve stěnách, jakoukoliv maltou maltou ze suchých směsí  jakékoliv šířky</t>
  </si>
  <si>
    <t>m2</t>
  </si>
  <si>
    <t>801-4</t>
  </si>
  <si>
    <t>jakékoliv šířky rýhy,</t>
  </si>
  <si>
    <t>SPI</t>
  </si>
  <si>
    <t xml:space="preserve">zapravení rýh + 10% : </t>
  </si>
  <si>
    <t>VV</t>
  </si>
  <si>
    <t>0,09*370,0*1,1</t>
  </si>
  <si>
    <t>0,04*480,0*1,1</t>
  </si>
  <si>
    <t>460680022RT1</t>
  </si>
  <si>
    <t>Průraz zdivem v cihlové zdi tloušťky 30 cm, do průměru 6 cm</t>
  </si>
  <si>
    <t>2100209K</t>
  </si>
  <si>
    <t>Protipožární ucpávky do průměru 5cm</t>
  </si>
  <si>
    <t>210010555R00</t>
  </si>
  <si>
    <t>Připojení svorkovnice ekvipotenciální</t>
  </si>
  <si>
    <t>34562812R</t>
  </si>
  <si>
    <t>svorkovnice EPS 2; ekvipotenciální; pro průřez připojovaného vodiče: 4x2,5-6; 6x4-16; 2x10-95; 1x30x4 (pásek); pro vyrovnání nulového potenciálu</t>
  </si>
  <si>
    <t>SPCM</t>
  </si>
  <si>
    <t>230191003R00</t>
  </si>
  <si>
    <t>Uložení chráničky ve výkopu PE 40x3,0mm</t>
  </si>
  <si>
    <t>3457114700R</t>
  </si>
  <si>
    <t>trubka kabelová ohebná dvouplášťová korugovaná chránička; vnější plášť z HDPE, vnitřní z LDPE; vnější pr.= 40,0 mm; vnitřní pr.= 32,0 mm; mezní hodnota zatížení 450 N/5 cm; teplot.rozsah -45 až 60 °C; stupeň hořlavosti A1; mat. bezhalogenový; IP 40, při použití těsnicího kroužku IP 67</t>
  </si>
  <si>
    <t>230191013R00</t>
  </si>
  <si>
    <t>Uložení chráničky ve výkopu PE 90x3,5mm</t>
  </si>
  <si>
    <t>3457114704R</t>
  </si>
  <si>
    <t>trubka kabelová ohebná dvouplášťová korugovaná chránička; vnější plášť z HDPE, vnitřní z LDPE; vnější pr.= 90,0 mm; vnitřní pr.= 75,0 mm; mezní hodnota zatížení 450 N/5 cm; teplot.rozsah -45 až 60 °C; stupeň hořlavosti A1; mat. bezhalogenový; IP 40, při použití těsnicího kroužku IP 67</t>
  </si>
  <si>
    <t>210010005RU2</t>
  </si>
  <si>
    <t>Montáž trubky ohebné, z PVC, uložené pod omítku, vnější průměr 40 mm, mech. pevnost 320 N/5 cm, včetně dodávky materiálu</t>
  </si>
  <si>
    <t>210010003RU2</t>
  </si>
  <si>
    <t>Montáž trubky ohebné, z PVC, uložené pod omítku, vnější průměr 25 mm, mech. pevnost 320 N/5 cm, včetně dodávky materiálu</t>
  </si>
  <si>
    <t>210010002RU2</t>
  </si>
  <si>
    <t>Montáž trubky ohebné, z PVC, uložené pod omítku, vnější průměr 20 mm, mech. pevnost 320 N/5 cm, včetně dodávky materiálu</t>
  </si>
  <si>
    <t>210010001RU2</t>
  </si>
  <si>
    <t>Montáž trubky ohebné, z PVC, uložené pod omítku, vnější průměr 16 mm, mech. pevnost 320 N/5 cm, včetně dodávky materiálu</t>
  </si>
  <si>
    <t>210010SNS00</t>
  </si>
  <si>
    <t>Sada nouzové signalizace, včetně tahového tlačítka, signálního tlačítka, kontrolního modulu s alarmem a transformátorem, včetně dodávky</t>
  </si>
  <si>
    <t>2223301RT1</t>
  </si>
  <si>
    <t>Autonomní hlášič, včetně dodávky</t>
  </si>
  <si>
    <t>650071631R00</t>
  </si>
  <si>
    <t>Montáž relé časového multifunkčního</t>
  </si>
  <si>
    <t>375012EM</t>
  </si>
  <si>
    <t>Externí multifunkční časové relé pro ventilátor</t>
  </si>
  <si>
    <t>kpl</t>
  </si>
  <si>
    <t>65010152R00</t>
  </si>
  <si>
    <t>Montáž svítidla</t>
  </si>
  <si>
    <t>2+23+3+7+13+13+3+5+5+11+17+4+6</t>
  </si>
  <si>
    <t>348-001</t>
  </si>
  <si>
    <t>Nouzové svítidlo typ N1L</t>
  </si>
  <si>
    <t>348-002</t>
  </si>
  <si>
    <t>Nouzové svítidlo typ N1D</t>
  </si>
  <si>
    <t>348-003</t>
  </si>
  <si>
    <t>Nouzové svítidlo typ N1</t>
  </si>
  <si>
    <t>348-004</t>
  </si>
  <si>
    <t>Svítidlo typ A, dle knihy svítidel</t>
  </si>
  <si>
    <t>348-005</t>
  </si>
  <si>
    <t>Svítidlo typ A  s nouzovým modulem, dle knihy svítidel</t>
  </si>
  <si>
    <t>348-006</t>
  </si>
  <si>
    <t>Svítidlo typ B, dle knihy svítidel</t>
  </si>
  <si>
    <t>348-007</t>
  </si>
  <si>
    <t>Svítidlo typ C, dle knihy svítidel</t>
  </si>
  <si>
    <t>348-008</t>
  </si>
  <si>
    <t>Svítidlo typ D, dle knihy svítidel</t>
  </si>
  <si>
    <t>348-009</t>
  </si>
  <si>
    <t>Svítidlo typ E, dle knihy svítidel</t>
  </si>
  <si>
    <t>348-010</t>
  </si>
  <si>
    <t>Svítidlo typ G, dle knihy svítidel</t>
  </si>
  <si>
    <t>348-011</t>
  </si>
  <si>
    <t>Svítidlo typ H, dle knihy svítidel</t>
  </si>
  <si>
    <t>348-012</t>
  </si>
  <si>
    <t>Svítidlo typ J, dle knihy svítidel</t>
  </si>
  <si>
    <t>348-013</t>
  </si>
  <si>
    <t>Svítidlo typ K, dle knihy svítidel</t>
  </si>
  <si>
    <t>210-104</t>
  </si>
  <si>
    <t>Propojení čidel se světli</t>
  </si>
  <si>
    <t>210-105</t>
  </si>
  <si>
    <t>Silové napojení STA - napojení kabelu na svorky zařízení</t>
  </si>
  <si>
    <t>210-106</t>
  </si>
  <si>
    <t>Silové napojení SLP - napojení kabelu na svorky zařízení</t>
  </si>
  <si>
    <t>210-107</t>
  </si>
  <si>
    <t>Propojení a prokabelování VZT zařízení dle PD</t>
  </si>
  <si>
    <t>210-108</t>
  </si>
  <si>
    <t>Propojení a prokabelování ÚT zařízení dle PD</t>
  </si>
  <si>
    <t>210-109</t>
  </si>
  <si>
    <t>Provedení hlavního pospojování</t>
  </si>
  <si>
    <t>210-110</t>
  </si>
  <si>
    <t>Provedení doplňujícího pospojování</t>
  </si>
  <si>
    <t>210-111</t>
  </si>
  <si>
    <t>Demontáž a likvidace stávající elektroinstalace</t>
  </si>
  <si>
    <t>22089K</t>
  </si>
  <si>
    <t>Revize</t>
  </si>
  <si>
    <t>97908K</t>
  </si>
  <si>
    <t>Odvoz stavebního materiálu, úklid</t>
  </si>
  <si>
    <t>005241010R</t>
  </si>
  <si>
    <t xml:space="preserve">Dokumentace skutečného provedení </t>
  </si>
  <si>
    <t>Soubor</t>
  </si>
  <si>
    <t>VRN</t>
  </si>
  <si>
    <t>POL99_8</t>
  </si>
  <si>
    <t>Náklady na vyhotovení dokumentace skutečného provedení stavby a její předání objednateli v požadované formě a požadovaném počtu.</t>
  </si>
  <si>
    <t>34195K</t>
  </si>
  <si>
    <t>Podružný elektroinstalační materiál</t>
  </si>
  <si>
    <t>222280215RO0</t>
  </si>
  <si>
    <t>Kabel UTP kat.6a v trubkách</t>
  </si>
  <si>
    <t>371201305A</t>
  </si>
  <si>
    <t>Kabel UTP Cat6a</t>
  </si>
  <si>
    <t>POL3_0</t>
  </si>
  <si>
    <t>222280215RO7</t>
  </si>
  <si>
    <t>Kabel UTP kat.7a v trubkách</t>
  </si>
  <si>
    <t>371201306A</t>
  </si>
  <si>
    <t>Kabel UTP Cat7</t>
  </si>
  <si>
    <t>222280214R00</t>
  </si>
  <si>
    <t>Kabel UTP/FTP kat.5e v trubkách</t>
  </si>
  <si>
    <t>371201303R</t>
  </si>
  <si>
    <t>kabel UTP Elite, Cat5E, venkovní PE+PVC, odolný proti UV záření</t>
  </si>
  <si>
    <t>222290007RO0</t>
  </si>
  <si>
    <t>Zásuvka 2xRJ45 UTP kat.6a pod omítku</t>
  </si>
  <si>
    <t>371202013R</t>
  </si>
  <si>
    <t>zásuvka datová 2xRJ45, bílá, montáž do instalačních krabic</t>
  </si>
  <si>
    <t>222280241R00</t>
  </si>
  <si>
    <t>Koaxiální kabel v trubkách</t>
  </si>
  <si>
    <t>3412652210R</t>
  </si>
  <si>
    <t>kabel homologovaný koaxiální 75 Ohm; sdělovací, stíněný vnitřní; Cu plná holá jádra; počet a průřez žil 1x0,8mm, průměr přes plášť 5 mm; teplota použití -30 až 70 °C; barva pláště bílá</t>
  </si>
  <si>
    <t>210010311R00</t>
  </si>
  <si>
    <t xml:space="preserve">Montáž krabice plastové univerzální, kruhové,  ,  ,  , do zdiva, bez zapojení,  </t>
  </si>
  <si>
    <t>34571518R</t>
  </si>
  <si>
    <t>krabice elektroinstalační pod omítku; univerzální; mat. PVC samozhášivé; teplot.rozsah -5 až 60 °C; určeno pro rozvody s napětím 400 V a proudem max. 16 A; rozměry-průměr,hloubka pr.73x42 mm</t>
  </si>
  <si>
    <t>POL1_9</t>
  </si>
  <si>
    <t>220-101</t>
  </si>
  <si>
    <t>Systém domovního telefonu včetně zdroje, oživení, včetně dodávky telefonu</t>
  </si>
  <si>
    <t>220-102</t>
  </si>
  <si>
    <t>Přístupový bod (access point) stropní, PoE napájení včetně licencí pro centrální správu, včetně dodávky</t>
  </si>
  <si>
    <t>220-103</t>
  </si>
  <si>
    <t>Montáž slaboproudého rozvaděče</t>
  </si>
  <si>
    <t>220-104</t>
  </si>
  <si>
    <t>Slaboproudý rozvaděč RACK 19"plechový</t>
  </si>
  <si>
    <t>220-105</t>
  </si>
  <si>
    <t>Rozvodný panel 8 x 230 V, včetně dodávky palenu</t>
  </si>
  <si>
    <t>220-106</t>
  </si>
  <si>
    <t>Switch do racku, včetně dodávky</t>
  </si>
  <si>
    <t>974031142R00</t>
  </si>
  <si>
    <t>Vysekání rýh v jakémkoliv zdivu cihelném v ploše  do hloubky 70 mm, šířky do 70 mm</t>
  </si>
  <si>
    <t>974031121R00</t>
  </si>
  <si>
    <t>Vysekání rýh v jakémkoliv zdivu cihelném v ploše  do hloubky 30 mm, šířky do 30 mm</t>
  </si>
  <si>
    <t>0,09*110,0*1,1</t>
  </si>
  <si>
    <t>0,07*240,0*1,1</t>
  </si>
  <si>
    <t>0,04*230,0*1,1</t>
  </si>
  <si>
    <t>0,03*110,0*1,1</t>
  </si>
  <si>
    <t>210010001RU3</t>
  </si>
  <si>
    <t>Montáž trubky ohebné, z PVC, uložené pod omítku, vnější průměr 16 mm, mech. pevnost 750 N/5 cm, včetně dodávky materiálu</t>
  </si>
  <si>
    <t>220-107</t>
  </si>
  <si>
    <t>Certifikované měření datových rozvodů</t>
  </si>
  <si>
    <t>220-108</t>
  </si>
  <si>
    <t>Rozvaděč STA - zapuštěné provedení vč. dodávky</t>
  </si>
  <si>
    <t>220-109</t>
  </si>
  <si>
    <t>Rezerva na komponenty pro antenní systém - anteny, stožár, prvky do STA vč. instalace</t>
  </si>
  <si>
    <t>220-110</t>
  </si>
  <si>
    <t>Měření signálu, návrh komponent</t>
  </si>
  <si>
    <t>220-115</t>
  </si>
  <si>
    <t>kpl.</t>
  </si>
  <si>
    <t>34195KS</t>
  </si>
  <si>
    <t>Materiál pro elektroinstalaci SLP</t>
  </si>
  <si>
    <t>460010024RT1</t>
  </si>
  <si>
    <t>Vytýčení kabelové trasy v zastavěném prostoru, délka trasy do 100 m</t>
  </si>
  <si>
    <t>km</t>
  </si>
  <si>
    <t>460200163RT1</t>
  </si>
  <si>
    <t>Výkop kabelové rýhy 35/80 cm  hor.3, strojní výkop rýhy</t>
  </si>
  <si>
    <t>460420018RT1</t>
  </si>
  <si>
    <t>Zřízení kabelového lože v rýze š.do 35 cm z písku, tloušťka vrstvy 15 cm</t>
  </si>
  <si>
    <t>460490012RT1</t>
  </si>
  <si>
    <t>Fólie výstražná z PVC, šířka 33 cm, fólie PVC šířka 33 cm</t>
  </si>
  <si>
    <t>460570163R00</t>
  </si>
  <si>
    <t>Zához rýhy 35/80 cm, hornina třídy 3, se zhutněním</t>
  </si>
  <si>
    <t>460620013R00</t>
  </si>
  <si>
    <t>Provizorní úprava terénu v přírodní hornině 3</t>
  </si>
  <si>
    <t>0,5*30,0</t>
  </si>
  <si>
    <t>SUM</t>
  </si>
  <si>
    <t>END</t>
  </si>
  <si>
    <t>210220021RO0</t>
  </si>
  <si>
    <t>Vedení uzemňovací v zemi FeZn/nerez do 120 mm2 vč.svorek</t>
  </si>
  <si>
    <t>včetně montáže svorek spojovacích, odbočných, upevňovacích a spojovacího materiálu.</t>
  </si>
  <si>
    <t>35441120N</t>
  </si>
  <si>
    <t>Pásek uzemňovací V4A nerez 30 x 3,5 mm</t>
  </si>
  <si>
    <t>kg</t>
  </si>
  <si>
    <t>0,84 kg/m + 5% : 0,84*45,0*1,05</t>
  </si>
  <si>
    <t>210220361R00</t>
  </si>
  <si>
    <t xml:space="preserve">Montáž tyčového zemniče zaražením do země, včetně připojení vedení, délka zemniče 2 m,  </t>
  </si>
  <si>
    <t>354420922R</t>
  </si>
  <si>
    <t>tyč zemnící z "T" profilu; provedení Fe/Zn; délka 2 000 mm</t>
  </si>
  <si>
    <t>210-201</t>
  </si>
  <si>
    <t>Strojový výkop pod volným terénem (mezamrzná hloubka; šírka 0,35m) dle PD včetné pískové lože, folie, červené výstražné, zásypu zeminou, chráničky, zaměření, úpravy povrchu - kpl/m</t>
  </si>
  <si>
    <t>kpl/m</t>
  </si>
  <si>
    <t>210-202</t>
  </si>
  <si>
    <t>Protikorózní páska pro obalení nadzemních a podzemních spojů, materiál - petrolat, L=10m, B=100mm</t>
  </si>
  <si>
    <t>210220002N00</t>
  </si>
  <si>
    <t>Vedení uzemňovací na povrchu D 10 mm</t>
  </si>
  <si>
    <t>15615235D</t>
  </si>
  <si>
    <t>Drát zemnící 10 FeZn/PVC izolovaný vodič pr. 10mm</t>
  </si>
  <si>
    <t>0,695 + 5% : 0,695*45,0*1,05</t>
  </si>
  <si>
    <t>210-203</t>
  </si>
  <si>
    <t>Revizní krabice pro zkušební svorku, včetně dodávky</t>
  </si>
  <si>
    <t>210-204</t>
  </si>
  <si>
    <t>Držák do plochy střechy pro uchycení podpůrné trubky GFK/Al, včetně dodávky</t>
  </si>
  <si>
    <t>210-205</t>
  </si>
  <si>
    <t>Průchodka střechou pro průchod a zatěsnění trubek šikmou střechou, včetně dodávky</t>
  </si>
  <si>
    <t>210-206</t>
  </si>
  <si>
    <t>Jímací sestava - podpůrná trubka GFK/Al o délce 1,955m, jímací tyč o délce 1,5m, včetně dodávky</t>
  </si>
  <si>
    <t>210-207</t>
  </si>
  <si>
    <t>Připojovací prvek pro vodič HVI long včetně dodávky</t>
  </si>
  <si>
    <t>210-208</t>
  </si>
  <si>
    <t>Držák pro vodič HVI long včetně dodávky</t>
  </si>
  <si>
    <t>210-209</t>
  </si>
  <si>
    <t>Vodič HVI long včetně dodávky</t>
  </si>
  <si>
    <t>210-210</t>
  </si>
  <si>
    <t>Příchytky pro uchycení vodiče CYA 16 pod střešním pláštěm včetně dodávky</t>
  </si>
  <si>
    <t>pro uzemnění PA svorek bleskosvodu : 70</t>
  </si>
  <si>
    <t>Materiál pro elektroinstalaci (šroubky, hmoždinky, …)</t>
  </si>
  <si>
    <t>sada</t>
  </si>
  <si>
    <t>210220401R00</t>
  </si>
  <si>
    <t xml:space="preserve">Označení svodu štítky plastovým, nebo smaltovaným,  </t>
  </si>
  <si>
    <t>35441846R</t>
  </si>
  <si>
    <t>štítek označení, plast</t>
  </si>
  <si>
    <t>210220301R00</t>
  </si>
  <si>
    <t>Montáž svorky hromosvodové do dvou šroubů</t>
  </si>
  <si>
    <t>35441925R</t>
  </si>
  <si>
    <t>svorka zkušební pro lano; provedení Fe/Zn</t>
  </si>
  <si>
    <t>210220302R00</t>
  </si>
  <si>
    <t>Montáž svorky hromosvodové nad dva šrouby</t>
  </si>
  <si>
    <t>8+10</t>
  </si>
  <si>
    <t>35441986R</t>
  </si>
  <si>
    <t>svorka pro zemnicí pásku; provedení Fe/Zn</t>
  </si>
  <si>
    <t>35441997R</t>
  </si>
  <si>
    <t>svorka zemnicí páska-drát; provedení Fe/Zn</t>
  </si>
  <si>
    <t>HZS-001</t>
  </si>
  <si>
    <t>Antikorozní úprava zemních spojů</t>
  </si>
  <si>
    <t>hod</t>
  </si>
  <si>
    <t>HZS</t>
  </si>
  <si>
    <t>POL10_</t>
  </si>
  <si>
    <t>HZS-002</t>
  </si>
  <si>
    <t>Kontrolní měření odporu a dokumentace během montáže</t>
  </si>
  <si>
    <t>HZS-003</t>
  </si>
  <si>
    <t>Revize bleskosvodu</t>
  </si>
  <si>
    <t>210-301</t>
  </si>
  <si>
    <t>Fotovoltaický panel monokrystal s technologii half-cell o výkoně 500Wp včetně dodávky</t>
  </si>
  <si>
    <t>210-302</t>
  </si>
  <si>
    <t>Výkonový optimizér včetně dodávky</t>
  </si>
  <si>
    <t>210-303</t>
  </si>
  <si>
    <t>Přístupový bod pro monitoring panelů skrz výkonové optimizéry včetně dodávky</t>
  </si>
  <si>
    <t>210-304</t>
  </si>
  <si>
    <t>Rozvaděč monitoringu panelů dle výkresové dokumentace včetně dodávky</t>
  </si>
  <si>
    <t>210-305</t>
  </si>
  <si>
    <t>Montážní konstrukce pro uchycení fotovoltaických panelů na sedlovou střechu dle PD včetně dodávky</t>
  </si>
  <si>
    <t>210-306</t>
  </si>
  <si>
    <t>Fotovoltaický hybridní střídač, 3-fázový, asymetrický vstupní výkon 16 kWp, výstupní výkon 8 kW, včetně konfigurace, dodávky a montáže</t>
  </si>
  <si>
    <t>210-307</t>
  </si>
  <si>
    <t>Smartmeter pro komunikaci se střídačem včetně dodávky</t>
  </si>
  <si>
    <t>210-308</t>
  </si>
  <si>
    <t>Nástěnný rozvaděč R-FVE(DC) dle projektové dokumentace včetně dodávky</t>
  </si>
  <si>
    <t>210-309</t>
  </si>
  <si>
    <t>Nástěnný rozvaděč R-FVE(AC) dle projektové dokumentace včetně dodávky</t>
  </si>
  <si>
    <t>210-310</t>
  </si>
  <si>
    <t>Bateriový modul Master, 5,8 kWh včetně dodávky</t>
  </si>
  <si>
    <t>210-311</t>
  </si>
  <si>
    <t>Bateriový modul Slave, 5,7 kWh včetně dodávky</t>
  </si>
  <si>
    <t>210-312</t>
  </si>
  <si>
    <t>Bezpečnostní STOP tlačítko, červené s aretaci, 1x rozpínací kontakt včetně dodávky</t>
  </si>
  <si>
    <t>210-313</t>
  </si>
  <si>
    <t>Štítek PV včetně dodávky</t>
  </si>
  <si>
    <t>210810057RT1</t>
  </si>
  <si>
    <t>Montáž kabelu CYKY 750 V, 5 žilového, pevně uloženého, včetně dodávky kabelu CYKY 5 x 4 mm2</t>
  </si>
  <si>
    <t>210810047RT1</t>
  </si>
  <si>
    <t>Montáž kabelu CYKY 750 V, 3 x 4 mm2, pevně uloženého, včetně dodávky kabelu</t>
  </si>
  <si>
    <t>210-314</t>
  </si>
  <si>
    <t>Sdělovací kabel UTP cat.7 včetně dodávky</t>
  </si>
  <si>
    <t>210-315</t>
  </si>
  <si>
    <t>Solární kabel 6mm2 včetně dodávky</t>
  </si>
  <si>
    <t>210-316</t>
  </si>
  <si>
    <t>Kladný FV konektor MC4 pro solární kabel 4mm2, IP67 včetně dodávky</t>
  </si>
  <si>
    <t>210-317</t>
  </si>
  <si>
    <t>Záporný FV konektor MC4 pro solární kabel 4mm2, IP67 včetně dodávky</t>
  </si>
  <si>
    <t>210-318</t>
  </si>
  <si>
    <t>Hranatá lišta LHD 100x60 pro kabely včetně dodávky</t>
  </si>
  <si>
    <t>210-319</t>
  </si>
  <si>
    <t>Chránička DN 63 včetně dodávky</t>
  </si>
  <si>
    <t>210-320</t>
  </si>
  <si>
    <t>Chránička DN 40 včetně dodávky</t>
  </si>
  <si>
    <t>210-321</t>
  </si>
  <si>
    <t>Venkovní chránička DN 32 (UV odolná) včetně dodávky</t>
  </si>
  <si>
    <t>Revize systému FVE</t>
  </si>
  <si>
    <t>00411K</t>
  </si>
  <si>
    <t>Projektová dokumentace skutečného provedení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</si>
</sst>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muZX1IwooGxut7LGvEazY/1aUZUhGMMf0HlaujQjRxC+ke+U3XfOzsJ2cIRBKPGDCT3MAfIgkSUt8BbufRf59g==" saltValue="7jCv1c1DvZkV+Jn/54csE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94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SUMIF(F85:F90,A16,I85:I90)+SUMIF(F85:F90,"PSU",I85:I90)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SUMIF(F85:F90,A17,I85:I90)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SUMIF(F85:F90,A18,I85:I90)</f>
        <v>0</v>
      </c>
      <c r="J18" s="85"/>
    </row>
    <row r="19" spans="1:10" ht="23.25" customHeight="1" x14ac:dyDescent="0.2">
      <c r="A19" s="196" t="s">
        <v>103</v>
      </c>
      <c r="B19" s="38" t="s">
        <v>27</v>
      </c>
      <c r="C19" s="62"/>
      <c r="D19" s="63"/>
      <c r="E19" s="83"/>
      <c r="F19" s="84"/>
      <c r="G19" s="83"/>
      <c r="H19" s="84"/>
      <c r="I19" s="83">
        <f>SUMIF(F85:F90,A19,I85:I90)</f>
        <v>0</v>
      </c>
      <c r="J19" s="85"/>
    </row>
    <row r="20" spans="1:10" ht="23.25" customHeight="1" x14ac:dyDescent="0.2">
      <c r="A20" s="196" t="s">
        <v>104</v>
      </c>
      <c r="B20" s="38" t="s">
        <v>28</v>
      </c>
      <c r="C20" s="62"/>
      <c r="D20" s="63"/>
      <c r="E20" s="83"/>
      <c r="F20" s="84"/>
      <c r="G20" s="83"/>
      <c r="H20" s="84"/>
      <c r="I20" s="83">
        <f>SUMIF(F85:F90,A20,I85:I90)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23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35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16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37</v>
      </c>
      <c r="B38" s="139" t="s">
        <v>17</v>
      </c>
      <c r="C38" s="140" t="s">
        <v>5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18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'D.1.4.5 D.1.4.5.1 Pol'!AE155+'D.1.4.5 D.1.4.5.2 Pol'!AE45+'D.1.4.5 D.1.4.5.3 Pol'!AE39</f>
        <v>0</v>
      </c>
      <c r="G39" s="147">
        <f>'D.1.4.5 D.1.4.5.1 Pol'!AF155+'D.1.4.5 D.1.4.5.2 Pol'!AF45+'D.1.4.5 D.1.4.5.3 Pol'!AF39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/>
      <c r="C40" s="151" t="s">
        <v>46</v>
      </c>
      <c r="D40" s="151"/>
      <c r="E40" s="151"/>
      <c r="F40" s="152"/>
      <c r="G40" s="153"/>
      <c r="H40" s="153">
        <f>(F40*SazbaDPH1/100)+(G40*SazbaDPH2/100)</f>
        <v>0</v>
      </c>
      <c r="I40" s="153"/>
      <c r="J40" s="154"/>
    </row>
    <row r="41" spans="1:10" ht="25.5" customHeight="1" x14ac:dyDescent="0.2">
      <c r="A41" s="134">
        <v>2</v>
      </c>
      <c r="B41" s="150" t="s">
        <v>47</v>
      </c>
      <c r="C41" s="151" t="s">
        <v>48</v>
      </c>
      <c r="D41" s="151"/>
      <c r="E41" s="151"/>
      <c r="F41" s="152">
        <f>'D.1.4.5 D.1.4.5.1 Pol'!AE155+'D.1.4.5 D.1.4.5.2 Pol'!AE45+'D.1.4.5 D.1.4.5.3 Pol'!AE39</f>
        <v>0</v>
      </c>
      <c r="G41" s="153">
        <f>'D.1.4.5 D.1.4.5.1 Pol'!AF155+'D.1.4.5 D.1.4.5.2 Pol'!AF45+'D.1.4.5 D.1.4.5.3 Pol'!AF39</f>
        <v>0</v>
      </c>
      <c r="H41" s="153">
        <f>(F41*SazbaDPH1/100)+(G41*SazbaDPH2/100)</f>
        <v>0</v>
      </c>
      <c r="I41" s="153">
        <f>F41+G41+H41</f>
        <v>0</v>
      </c>
      <c r="J41" s="154" t="str">
        <f>IF(_xlfn.SINGLE(CenaCelkemVypocet)=0,"",I41/_xlfn.SINGLE(CenaCelkemVypocet)*100)</f>
        <v/>
      </c>
    </row>
    <row r="42" spans="1:10" ht="25.5" customHeight="1" x14ac:dyDescent="0.2">
      <c r="A42" s="134">
        <v>3</v>
      </c>
      <c r="B42" s="155" t="s">
        <v>49</v>
      </c>
      <c r="C42" s="145" t="s">
        <v>50</v>
      </c>
      <c r="D42" s="145"/>
      <c r="E42" s="145"/>
      <c r="F42" s="156">
        <f>'D.1.4.5 D.1.4.5.1 Pol'!AE155</f>
        <v>0</v>
      </c>
      <c r="G42" s="148">
        <f>'D.1.4.5 D.1.4.5.1 Pol'!AF155</f>
        <v>0</v>
      </c>
      <c r="H42" s="148">
        <f>(F42*SazbaDPH1/100)+(G42*SazbaDPH2/100)</f>
        <v>0</v>
      </c>
      <c r="I42" s="148">
        <f>F42+G42+H42</f>
        <v>0</v>
      </c>
      <c r="J42" s="149" t="str">
        <f>IF(_xlfn.SINGLE(CenaCelkemVypocet)=0,"",I42/_xlfn.SINGLE(CenaCelkemVypocet)*100)</f>
        <v/>
      </c>
    </row>
    <row r="43" spans="1:10" ht="25.5" customHeight="1" x14ac:dyDescent="0.2">
      <c r="A43" s="134">
        <v>3</v>
      </c>
      <c r="B43" s="155" t="s">
        <v>51</v>
      </c>
      <c r="C43" s="145" t="s">
        <v>52</v>
      </c>
      <c r="D43" s="145"/>
      <c r="E43" s="145"/>
      <c r="F43" s="156">
        <f>'D.1.4.5 D.1.4.5.2 Pol'!AE45</f>
        <v>0</v>
      </c>
      <c r="G43" s="148">
        <f>'D.1.4.5 D.1.4.5.2 Pol'!AF45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">
      <c r="A44" s="134">
        <v>3</v>
      </c>
      <c r="B44" s="155" t="s">
        <v>53</v>
      </c>
      <c r="C44" s="145" t="s">
        <v>54</v>
      </c>
      <c r="D44" s="145"/>
      <c r="E44" s="145"/>
      <c r="F44" s="156">
        <f>'D.1.4.5 D.1.4.5.3 Pol'!AE39</f>
        <v>0</v>
      </c>
      <c r="G44" s="148">
        <f>'D.1.4.5 D.1.4.5.3 Pol'!AF39</f>
        <v>0</v>
      </c>
      <c r="H44" s="148">
        <f>(F44*SazbaDPH1/100)+(G44*SazbaDPH2/100)</f>
        <v>0</v>
      </c>
      <c r="I44" s="148">
        <f>F44+G44+H44</f>
        <v>0</v>
      </c>
      <c r="J44" s="149" t="str">
        <f>IF(_xlfn.SINGLE(CenaCelkemVypocet)=0,"",I44/_xlfn.SINGLE(CenaCelkemVypocet)*100)</f>
        <v/>
      </c>
    </row>
    <row r="45" spans="1:10" ht="25.5" customHeight="1" x14ac:dyDescent="0.2">
      <c r="A45" s="134"/>
      <c r="B45" s="157" t="s">
        <v>55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59</v>
      </c>
      <c r="B48" t="s">
        <v>60</v>
      </c>
    </row>
    <row r="49" spans="1:52" x14ac:dyDescent="0.2">
      <c r="A49" t="s">
        <v>61</v>
      </c>
      <c r="B49" t="s">
        <v>62</v>
      </c>
    </row>
    <row r="50" spans="1:52" x14ac:dyDescent="0.2">
      <c r="A50" t="s">
        <v>61</v>
      </c>
      <c r="B50" t="s">
        <v>63</v>
      </c>
    </row>
    <row r="51" spans="1:52" x14ac:dyDescent="0.2">
      <c r="A51" t="s">
        <v>61</v>
      </c>
      <c r="B51" t="s">
        <v>64</v>
      </c>
    </row>
    <row r="53" spans="1:52" x14ac:dyDescent="0.2">
      <c r="B53" s="174" t="s">
        <v>65</v>
      </c>
      <c r="C53" s="174"/>
      <c r="D53" s="174"/>
      <c r="E53" s="174"/>
      <c r="F53" s="174"/>
      <c r="G53" s="174"/>
      <c r="H53" s="174"/>
      <c r="I53" s="174"/>
      <c r="J53" s="174"/>
      <c r="AZ53" s="173" t="str">
        <f>B53</f>
        <v>POZNÁMKY ROZPOČTU FVE</v>
      </c>
    </row>
    <row r="55" spans="1:52" x14ac:dyDescent="0.2">
      <c r="B55" s="174" t="s">
        <v>66</v>
      </c>
      <c r="C55" s="174"/>
      <c r="D55" s="174"/>
      <c r="E55" s="174"/>
      <c r="F55" s="174"/>
      <c r="G55" s="174"/>
      <c r="H55" s="174"/>
      <c r="I55" s="174"/>
      <c r="J55" s="174"/>
      <c r="AZ55" s="173" t="str">
        <f>B55</f>
        <v>Požadavky na profesi ELE:</v>
      </c>
    </row>
    <row r="56" spans="1:52" ht="25.5" x14ac:dyDescent="0.2">
      <c r="B56" s="174" t="s">
        <v>67</v>
      </c>
      <c r="C56" s="174"/>
      <c r="D56" s="174"/>
      <c r="E56" s="174"/>
      <c r="F56" s="174"/>
      <c r="G56" s="174"/>
      <c r="H56" s="174"/>
      <c r="I56" s="174"/>
      <c r="J56" s="174"/>
      <c r="AZ56" s="173" t="str">
        <f>B56</f>
        <v>-upravit stávající fakturační odběrné místo dle připojovacích podmínek distribuční společnosti pro možnost napojení systému FVE</v>
      </c>
    </row>
    <row r="57" spans="1:52" x14ac:dyDescent="0.2">
      <c r="B57" s="174" t="s">
        <v>68</v>
      </c>
      <c r="C57" s="174"/>
      <c r="D57" s="174"/>
      <c r="E57" s="174"/>
      <c r="F57" s="174"/>
      <c r="G57" s="174"/>
      <c r="H57" s="174"/>
      <c r="I57" s="174"/>
      <c r="J57" s="174"/>
      <c r="AZ57" s="173" t="str">
        <f>B57</f>
        <v>-osazení vysílače signálu (HDO) do elektroměrového rozvaděče/hlavního rozvaděče objektu horní školky</v>
      </c>
    </row>
    <row r="58" spans="1:52" x14ac:dyDescent="0.2">
      <c r="B58" s="174" t="s">
        <v>69</v>
      </c>
      <c r="C58" s="174"/>
      <c r="D58" s="174"/>
      <c r="E58" s="174"/>
      <c r="F58" s="174"/>
      <c r="G58" s="174"/>
      <c r="H58" s="174"/>
      <c r="I58" s="174"/>
      <c r="J58" s="174"/>
      <c r="AZ58" s="173" t="str">
        <f>B58</f>
        <v>-osazení přijímače signálu (HDO) do hlavního rozvaděče objektu dolní školky</v>
      </c>
    </row>
    <row r="59" spans="1:52" x14ac:dyDescent="0.2">
      <c r="B59" s="174" t="s">
        <v>70</v>
      </c>
      <c r="C59" s="174"/>
      <c r="D59" s="174"/>
      <c r="E59" s="174"/>
      <c r="F59" s="174"/>
      <c r="G59" s="174"/>
      <c r="H59" s="174"/>
      <c r="I59" s="174"/>
      <c r="J59" s="174"/>
      <c r="AZ59" s="173" t="str">
        <f>B59</f>
        <v>-příprava hlavního rozvaděče dolní školky dle výkresové části projektové dokumentace</v>
      </c>
    </row>
    <row r="60" spans="1:52" x14ac:dyDescent="0.2">
      <c r="B60" s="174" t="s">
        <v>71</v>
      </c>
      <c r="C60" s="174"/>
      <c r="D60" s="174"/>
      <c r="E60" s="174"/>
      <c r="F60" s="174"/>
      <c r="G60" s="174"/>
      <c r="H60" s="174"/>
      <c r="I60" s="174"/>
      <c r="J60" s="174"/>
      <c r="AZ60" s="173" t="str">
        <f>B60</f>
        <v>-osazení beznapěťového rozpínacího kontaktu do tlačítka total stop</v>
      </c>
    </row>
    <row r="61" spans="1:52" x14ac:dyDescent="0.2">
      <c r="B61" s="174" t="s">
        <v>72</v>
      </c>
      <c r="C61" s="174"/>
      <c r="D61" s="174"/>
      <c r="E61" s="174"/>
      <c r="F61" s="174"/>
      <c r="G61" s="174"/>
      <c r="H61" s="174"/>
      <c r="I61" s="174"/>
      <c r="J61" s="174"/>
      <c r="AZ61" s="173" t="str">
        <f>B61</f>
        <v>-osazení bezpečnostního stop tlačítka vedle tlačítka total stop v m.č. 101</v>
      </c>
    </row>
    <row r="62" spans="1:52" x14ac:dyDescent="0.2">
      <c r="B62" s="174" t="s">
        <v>73</v>
      </c>
      <c r="C62" s="174"/>
      <c r="D62" s="174"/>
      <c r="E62" s="174"/>
      <c r="F62" s="174"/>
      <c r="G62" s="174"/>
      <c r="H62" s="174"/>
      <c r="I62" s="174"/>
      <c r="J62" s="174"/>
      <c r="AZ62" s="173" t="str">
        <f>B62</f>
        <v>-osazení HOP v m.č. 203 pod rozvaděč R-FVE(AC)</v>
      </c>
    </row>
    <row r="63" spans="1:52" x14ac:dyDescent="0.2">
      <c r="B63" s="174" t="s">
        <v>74</v>
      </c>
      <c r="C63" s="174"/>
      <c r="D63" s="174"/>
      <c r="E63" s="174"/>
      <c r="F63" s="174"/>
      <c r="G63" s="174"/>
      <c r="H63" s="174"/>
      <c r="I63" s="174"/>
      <c r="J63" s="174"/>
      <c r="AZ63" s="173" t="str">
        <f>B63</f>
        <v>-kabelové vedení mezi rozvaděče RH (dolní školky) a rozvaděče R-FVE(AC):</v>
      </c>
    </row>
    <row r="64" spans="1:52" x14ac:dyDescent="0.2">
      <c r="B64" s="174" t="s">
        <v>75</v>
      </c>
      <c r="C64" s="174"/>
      <c r="D64" s="174"/>
      <c r="E64" s="174"/>
      <c r="F64" s="174"/>
      <c r="G64" s="174"/>
      <c r="H64" s="174"/>
      <c r="I64" s="174"/>
      <c r="J64" s="174"/>
      <c r="AZ64" s="173" t="str">
        <f>B64</f>
        <v>-CYKY-J 5x10 přívod</v>
      </c>
    </row>
    <row r="65" spans="2:52" x14ac:dyDescent="0.2">
      <c r="B65" s="174" t="s">
        <v>76</v>
      </c>
      <c r="C65" s="174"/>
      <c r="D65" s="174"/>
      <c r="E65" s="174"/>
      <c r="F65" s="174"/>
      <c r="G65" s="174"/>
      <c r="H65" s="174"/>
      <c r="I65" s="174"/>
      <c r="J65" s="174"/>
      <c r="AZ65" s="173" t="str">
        <f>B65</f>
        <v>-CYKY 5x1,5 signál HDO</v>
      </c>
    </row>
    <row r="66" spans="2:52" x14ac:dyDescent="0.2">
      <c r="B66" s="174" t="s">
        <v>77</v>
      </c>
      <c r="C66" s="174"/>
      <c r="D66" s="174"/>
      <c r="E66" s="174"/>
      <c r="F66" s="174"/>
      <c r="G66" s="174"/>
      <c r="H66" s="174"/>
      <c r="I66" s="174"/>
      <c r="J66" s="174"/>
      <c r="AZ66" s="173" t="str">
        <f>B66</f>
        <v>-CYKY 5x1,5; UTP cat.7 – rezervní kabeláž</v>
      </c>
    </row>
    <row r="67" spans="2:52" x14ac:dyDescent="0.2">
      <c r="B67" s="174" t="s">
        <v>78</v>
      </c>
      <c r="C67" s="174"/>
      <c r="D67" s="174"/>
      <c r="E67" s="174"/>
      <c r="F67" s="174"/>
      <c r="G67" s="174"/>
      <c r="H67" s="174"/>
      <c r="I67" s="174"/>
      <c r="J67" s="174"/>
      <c r="AZ67" s="173" t="str">
        <f>B67</f>
        <v>-kabelové vedení mezi rozvaděčem RH (dolní školky) a střídačem:</v>
      </c>
    </row>
    <row r="68" spans="2:52" x14ac:dyDescent="0.2">
      <c r="B68" s="174" t="s">
        <v>79</v>
      </c>
      <c r="C68" s="174"/>
      <c r="D68" s="174"/>
      <c r="E68" s="174"/>
      <c r="F68" s="174"/>
      <c r="G68" s="174"/>
      <c r="H68" s="174"/>
      <c r="I68" s="174"/>
      <c r="J68" s="174"/>
      <c r="AZ68" s="173" t="str">
        <f>B68</f>
        <v>-UTP cat.7 – pro smartmetr</v>
      </c>
    </row>
    <row r="69" spans="2:52" x14ac:dyDescent="0.2">
      <c r="B69" s="174" t="s">
        <v>80</v>
      </c>
      <c r="C69" s="174"/>
      <c r="D69" s="174"/>
      <c r="E69" s="174"/>
      <c r="F69" s="174"/>
      <c r="G69" s="174"/>
      <c r="H69" s="174"/>
      <c r="I69" s="174"/>
      <c r="J69" s="174"/>
      <c r="AZ69" s="173" t="str">
        <f>B69</f>
        <v>-kabelové vedení mezi rozvaděčem RH (dolní školky) a adapter boxem:</v>
      </c>
    </row>
    <row r="70" spans="2:52" x14ac:dyDescent="0.2">
      <c r="B70" s="174" t="s">
        <v>81</v>
      </c>
      <c r="C70" s="174"/>
      <c r="D70" s="174"/>
      <c r="E70" s="174"/>
      <c r="F70" s="174"/>
      <c r="G70" s="174"/>
      <c r="H70" s="174"/>
      <c r="I70" s="174"/>
      <c r="J70" s="174"/>
      <c r="AZ70" s="173" t="str">
        <f>B70</f>
        <v>- CYKY 5x1,5 – přenos signálu pro zapnutí el. topné patrony</v>
      </c>
    </row>
    <row r="71" spans="2:52" x14ac:dyDescent="0.2">
      <c r="B71" s="174" t="s">
        <v>82</v>
      </c>
      <c r="C71" s="174"/>
      <c r="D71" s="174"/>
      <c r="E71" s="174"/>
      <c r="F71" s="174"/>
      <c r="G71" s="174"/>
      <c r="H71" s="174"/>
      <c r="I71" s="174"/>
      <c r="J71" s="174"/>
      <c r="AZ71" s="173" t="str">
        <f>B71</f>
        <v>-kabelové vedeni z rozvaděče RH do el. topné patrony v m.č. 128:</v>
      </c>
    </row>
    <row r="72" spans="2:52" x14ac:dyDescent="0.2">
      <c r="B72" s="174" t="s">
        <v>83</v>
      </c>
      <c r="C72" s="174"/>
      <c r="D72" s="174"/>
      <c r="E72" s="174"/>
      <c r="F72" s="174"/>
      <c r="G72" s="174"/>
      <c r="H72" s="174"/>
      <c r="I72" s="174"/>
      <c r="J72" s="174"/>
      <c r="AZ72" s="173" t="str">
        <f>B72</f>
        <v>-CYKY 3x2,5</v>
      </c>
    </row>
    <row r="73" spans="2:52" x14ac:dyDescent="0.2">
      <c r="B73" s="174" t="s">
        <v>84</v>
      </c>
      <c r="C73" s="174"/>
      <c r="D73" s="174"/>
      <c r="E73" s="174"/>
      <c r="F73" s="174"/>
      <c r="G73" s="174"/>
      <c r="H73" s="174"/>
      <c r="I73" s="174"/>
      <c r="J73" s="174"/>
      <c r="AZ73" s="173" t="str">
        <f>B73</f>
        <v>-kabelové vedení z rozvaděče R-FVE(AC) k bezpečnostnímu stop tlačítku BS“FVE STOP“ v m.č. 101:</v>
      </c>
    </row>
    <row r="74" spans="2:52" x14ac:dyDescent="0.2">
      <c r="B74" s="174" t="s">
        <v>85</v>
      </c>
      <c r="C74" s="174"/>
      <c r="D74" s="174"/>
      <c r="E74" s="174"/>
      <c r="F74" s="174"/>
      <c r="G74" s="174"/>
      <c r="H74" s="174"/>
      <c r="I74" s="174"/>
      <c r="J74" s="174"/>
      <c r="AZ74" s="173" t="str">
        <f>B74</f>
        <v>-1-CXKH-V-J B2cas1d1 P60-R 5x1,5</v>
      </c>
    </row>
    <row r="75" spans="2:52" x14ac:dyDescent="0.2">
      <c r="B75" s="174" t="s">
        <v>86</v>
      </c>
      <c r="C75" s="174"/>
      <c r="D75" s="174"/>
      <c r="E75" s="174"/>
      <c r="F75" s="174"/>
      <c r="G75" s="174"/>
      <c r="H75" s="174"/>
      <c r="I75" s="174"/>
      <c r="J75" s="174"/>
      <c r="AZ75" s="173" t="str">
        <f>B75</f>
        <v>-přívod internetu z lokální internetové síti do rozvaděče monitoringu panelů R-MP</v>
      </c>
    </row>
    <row r="76" spans="2:52" x14ac:dyDescent="0.2">
      <c r="B76" s="174" t="s">
        <v>87</v>
      </c>
      <c r="C76" s="174"/>
      <c r="D76" s="174"/>
      <c r="E76" s="174"/>
      <c r="F76" s="174"/>
      <c r="G76" s="174"/>
      <c r="H76" s="174"/>
      <c r="I76" s="174"/>
      <c r="J76" s="174"/>
      <c r="AZ76" s="173" t="str">
        <f>B76</f>
        <v>-UTP cat.7</v>
      </c>
    </row>
    <row r="78" spans="2:52" x14ac:dyDescent="0.2">
      <c r="B78" s="174" t="s">
        <v>88</v>
      </c>
      <c r="C78" s="174"/>
      <c r="D78" s="174"/>
      <c r="E78" s="174"/>
      <c r="F78" s="174"/>
      <c r="G78" s="174"/>
      <c r="H78" s="174"/>
      <c r="I78" s="174"/>
      <c r="J78" s="174"/>
      <c r="AZ78" s="173" t="str">
        <f>B78</f>
        <v>Požadavky na profesi VYT:</v>
      </c>
    </row>
    <row r="79" spans="2:52" x14ac:dyDescent="0.2">
      <c r="B79" s="174" t="s">
        <v>89</v>
      </c>
      <c r="C79" s="174"/>
      <c r="D79" s="174"/>
      <c r="E79" s="174"/>
      <c r="F79" s="174"/>
      <c r="G79" s="174"/>
      <c r="H79" s="174"/>
      <c r="I79" s="174"/>
      <c r="J79" s="174"/>
      <c r="AZ79" s="173" t="str">
        <f>B79</f>
        <v>-dodávka a montáž el. topné patrony do zásobníku teplé vody (2,2 kW, 230V(AC), termostat)</v>
      </c>
    </row>
    <row r="82" spans="1:10" ht="15.75" x14ac:dyDescent="0.25">
      <c r="B82" s="175" t="s">
        <v>90</v>
      </c>
    </row>
    <row r="84" spans="1:10" ht="25.5" customHeight="1" x14ac:dyDescent="0.2">
      <c r="A84" s="177"/>
      <c r="B84" s="180" t="s">
        <v>17</v>
      </c>
      <c r="C84" s="180" t="s">
        <v>5</v>
      </c>
      <c r="D84" s="181"/>
      <c r="E84" s="181"/>
      <c r="F84" s="182" t="s">
        <v>91</v>
      </c>
      <c r="G84" s="182"/>
      <c r="H84" s="182"/>
      <c r="I84" s="182" t="s">
        <v>29</v>
      </c>
      <c r="J84" s="182" t="s">
        <v>0</v>
      </c>
    </row>
    <row r="85" spans="1:10" ht="36.75" customHeight="1" x14ac:dyDescent="0.2">
      <c r="A85" s="178"/>
      <c r="B85" s="183" t="s">
        <v>92</v>
      </c>
      <c r="C85" s="184" t="s">
        <v>93</v>
      </c>
      <c r="D85" s="185"/>
      <c r="E85" s="185"/>
      <c r="F85" s="192" t="s">
        <v>26</v>
      </c>
      <c r="G85" s="193"/>
      <c r="H85" s="193"/>
      <c r="I85" s="193">
        <f>'D.1.4.5 D.1.4.5.1 Pol'!G8</f>
        <v>0</v>
      </c>
      <c r="J85" s="189" t="str">
        <f>IF(I91=0,"",I85/I91*100)</f>
        <v/>
      </c>
    </row>
    <row r="86" spans="1:10" ht="36.75" customHeight="1" x14ac:dyDescent="0.2">
      <c r="A86" s="178"/>
      <c r="B86" s="183" t="s">
        <v>94</v>
      </c>
      <c r="C86" s="184" t="s">
        <v>52</v>
      </c>
      <c r="D86" s="185"/>
      <c r="E86" s="185"/>
      <c r="F86" s="192" t="s">
        <v>26</v>
      </c>
      <c r="G86" s="193"/>
      <c r="H86" s="193"/>
      <c r="I86" s="193">
        <f>'D.1.4.5 D.1.4.5.2 Pol'!G8</f>
        <v>0</v>
      </c>
      <c r="J86" s="189" t="str">
        <f>IF(I91=0,"",I86/I91*100)</f>
        <v/>
      </c>
    </row>
    <row r="87" spans="1:10" ht="36.75" customHeight="1" x14ac:dyDescent="0.2">
      <c r="A87" s="178"/>
      <c r="B87" s="183" t="s">
        <v>95</v>
      </c>
      <c r="C87" s="184" t="s">
        <v>96</v>
      </c>
      <c r="D87" s="185"/>
      <c r="E87" s="185"/>
      <c r="F87" s="192" t="s">
        <v>26</v>
      </c>
      <c r="G87" s="193"/>
      <c r="H87" s="193"/>
      <c r="I87" s="193">
        <f>'D.1.4.5 D.1.4.5.3 Pol'!G8</f>
        <v>0</v>
      </c>
      <c r="J87" s="189" t="str">
        <f>IF(I91=0,"",I87/I91*100)</f>
        <v/>
      </c>
    </row>
    <row r="88" spans="1:10" ht="36.75" customHeight="1" x14ac:dyDescent="0.2">
      <c r="A88" s="178"/>
      <c r="B88" s="183" t="s">
        <v>97</v>
      </c>
      <c r="C88" s="184" t="s">
        <v>98</v>
      </c>
      <c r="D88" s="185"/>
      <c r="E88" s="185"/>
      <c r="F88" s="192" t="s">
        <v>26</v>
      </c>
      <c r="G88" s="193"/>
      <c r="H88" s="193"/>
      <c r="I88" s="193">
        <f>'D.1.4.5 D.1.4.5.1 Pol'!G100</f>
        <v>0</v>
      </c>
      <c r="J88" s="189" t="str">
        <f>IF(I91=0,"",I88/I91*100)</f>
        <v/>
      </c>
    </row>
    <row r="89" spans="1:10" ht="36.75" customHeight="1" x14ac:dyDescent="0.2">
      <c r="A89" s="178"/>
      <c r="B89" s="183" t="s">
        <v>99</v>
      </c>
      <c r="C89" s="184" t="s">
        <v>100</v>
      </c>
      <c r="D89" s="185"/>
      <c r="E89" s="185"/>
      <c r="F89" s="192" t="s">
        <v>26</v>
      </c>
      <c r="G89" s="193"/>
      <c r="H89" s="193"/>
      <c r="I89" s="193">
        <f>'D.1.4.5 D.1.4.5.1 Pol'!G146</f>
        <v>0</v>
      </c>
      <c r="J89" s="189" t="str">
        <f>IF(I91=0,"",I89/I91*100)</f>
        <v/>
      </c>
    </row>
    <row r="90" spans="1:10" ht="36.75" customHeight="1" x14ac:dyDescent="0.2">
      <c r="A90" s="178"/>
      <c r="B90" s="183" t="s">
        <v>101</v>
      </c>
      <c r="C90" s="184" t="s">
        <v>102</v>
      </c>
      <c r="D90" s="185"/>
      <c r="E90" s="185"/>
      <c r="F90" s="192" t="s">
        <v>26</v>
      </c>
      <c r="G90" s="193"/>
      <c r="H90" s="193"/>
      <c r="I90" s="193">
        <f>'D.1.4.5 D.1.4.5.2 Pol'!G40</f>
        <v>0</v>
      </c>
      <c r="J90" s="189" t="str">
        <f>IF(I91=0,"",I90/I91*100)</f>
        <v/>
      </c>
    </row>
    <row r="91" spans="1:10" ht="25.5" customHeight="1" x14ac:dyDescent="0.2">
      <c r="A91" s="179"/>
      <c r="B91" s="186" t="s">
        <v>1</v>
      </c>
      <c r="C91" s="187"/>
      <c r="D91" s="188"/>
      <c r="E91" s="188"/>
      <c r="F91" s="194"/>
      <c r="G91" s="195"/>
      <c r="H91" s="195"/>
      <c r="I91" s="195">
        <f>SUM(I85:I90)</f>
        <v>0</v>
      </c>
      <c r="J91" s="190">
        <f>SUM(J85:J90)</f>
        <v>0</v>
      </c>
    </row>
    <row r="92" spans="1:10" x14ac:dyDescent="0.2">
      <c r="F92" s="133"/>
      <c r="G92" s="133"/>
      <c r="H92" s="133"/>
      <c r="I92" s="133"/>
      <c r="J92" s="191"/>
    </row>
    <row r="93" spans="1:10" x14ac:dyDescent="0.2">
      <c r="F93" s="133"/>
      <c r="G93" s="133"/>
      <c r="H93" s="133"/>
      <c r="I93" s="133"/>
      <c r="J93" s="191"/>
    </row>
    <row r="94" spans="1:10" x14ac:dyDescent="0.2">
      <c r="F94" s="133"/>
      <c r="G94" s="133"/>
      <c r="H94" s="133"/>
      <c r="I94" s="133"/>
      <c r="J94" s="191"/>
    </row>
  </sheetData>
  <sheetProtection algorithmName="SHA-512" hashValue="T7U6Khh9mDjlk4UH28VJVHYhy3u1IgAQKsa2cMgK3YZjwlbxKoMfeJY6aIpOQQqHQ0SU4GIVwGtA/2u/hmOhoA==" saltValue="WnnBZHZjlLkPvkKzTKSVT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C88:E88"/>
    <mergeCell ref="C89:E89"/>
    <mergeCell ref="C90:E90"/>
    <mergeCell ref="B78:J78"/>
    <mergeCell ref="B79:J79"/>
    <mergeCell ref="C85:E85"/>
    <mergeCell ref="C86:E86"/>
    <mergeCell ref="C87:E87"/>
    <mergeCell ref="B72:J72"/>
    <mergeCell ref="B73:J73"/>
    <mergeCell ref="B74:J74"/>
    <mergeCell ref="B75:J75"/>
    <mergeCell ref="B76:J76"/>
    <mergeCell ref="B67:J67"/>
    <mergeCell ref="B68:J68"/>
    <mergeCell ref="B69:J69"/>
    <mergeCell ref="B70:J70"/>
    <mergeCell ref="B71:J71"/>
    <mergeCell ref="B62:J62"/>
    <mergeCell ref="B63:J63"/>
    <mergeCell ref="B64:J64"/>
    <mergeCell ref="B65:J65"/>
    <mergeCell ref="B66:J66"/>
    <mergeCell ref="B57:J57"/>
    <mergeCell ref="B58:J58"/>
    <mergeCell ref="B59:J59"/>
    <mergeCell ref="B60:J60"/>
    <mergeCell ref="B61:J61"/>
    <mergeCell ref="C44:E44"/>
    <mergeCell ref="B45:E45"/>
    <mergeCell ref="B53:J53"/>
    <mergeCell ref="B55:J55"/>
    <mergeCell ref="B56:J56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6cdw5Zxe9bt10Ufkti0kHNUiTZFfTNSYmc0xVlMmE6QaDtZzm7fuWGJ3IKaXq5UpCseakcQ5UCoVPX6gvQhywQ==" saltValue="Mdf1RFRIilhqbW6NIQ/r1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30104-2FF8-4394-9558-0C898359DBF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105</v>
      </c>
      <c r="B1" s="197"/>
      <c r="C1" s="197"/>
      <c r="D1" s="197"/>
      <c r="E1" s="197"/>
      <c r="F1" s="197"/>
      <c r="G1" s="197"/>
      <c r="AG1" t="s">
        <v>106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107</v>
      </c>
    </row>
    <row r="3" spans="1:60" ht="24.95" customHeight="1" x14ac:dyDescent="0.2">
      <c r="A3" s="198" t="s">
        <v>8</v>
      </c>
      <c r="B3" s="49" t="s">
        <v>47</v>
      </c>
      <c r="C3" s="201" t="s">
        <v>48</v>
      </c>
      <c r="D3" s="199"/>
      <c r="E3" s="199"/>
      <c r="F3" s="199"/>
      <c r="G3" s="200"/>
      <c r="AC3" s="176" t="s">
        <v>107</v>
      </c>
      <c r="AG3" t="s">
        <v>108</v>
      </c>
    </row>
    <row r="4" spans="1:60" ht="24.95" customHeight="1" x14ac:dyDescent="0.2">
      <c r="A4" s="202" t="s">
        <v>9</v>
      </c>
      <c r="B4" s="203" t="s">
        <v>49</v>
      </c>
      <c r="C4" s="204" t="s">
        <v>50</v>
      </c>
      <c r="D4" s="205"/>
      <c r="E4" s="205"/>
      <c r="F4" s="205"/>
      <c r="G4" s="206"/>
      <c r="AG4" t="s">
        <v>109</v>
      </c>
    </row>
    <row r="5" spans="1:60" x14ac:dyDescent="0.2">
      <c r="D5" s="10"/>
    </row>
    <row r="6" spans="1:60" ht="38.25" x14ac:dyDescent="0.2">
      <c r="A6" s="208" t="s">
        <v>110</v>
      </c>
      <c r="B6" s="210" t="s">
        <v>111</v>
      </c>
      <c r="C6" s="210" t="s">
        <v>112</v>
      </c>
      <c r="D6" s="209" t="s">
        <v>113</v>
      </c>
      <c r="E6" s="208" t="s">
        <v>114</v>
      </c>
      <c r="F6" s="207" t="s">
        <v>115</v>
      </c>
      <c r="G6" s="208" t="s">
        <v>29</v>
      </c>
      <c r="H6" s="211" t="s">
        <v>30</v>
      </c>
      <c r="I6" s="211" t="s">
        <v>116</v>
      </c>
      <c r="J6" s="211" t="s">
        <v>31</v>
      </c>
      <c r="K6" s="211" t="s">
        <v>117</v>
      </c>
      <c r="L6" s="211" t="s">
        <v>118</v>
      </c>
      <c r="M6" s="211" t="s">
        <v>119</v>
      </c>
      <c r="N6" s="211" t="s">
        <v>120</v>
      </c>
      <c r="O6" s="211" t="s">
        <v>121</v>
      </c>
      <c r="P6" s="211" t="s">
        <v>122</v>
      </c>
      <c r="Q6" s="211" t="s">
        <v>123</v>
      </c>
      <c r="R6" s="211" t="s">
        <v>124</v>
      </c>
      <c r="S6" s="211" t="s">
        <v>125</v>
      </c>
      <c r="T6" s="211" t="s">
        <v>126</v>
      </c>
      <c r="U6" s="211" t="s">
        <v>127</v>
      </c>
      <c r="V6" s="211" t="s">
        <v>128</v>
      </c>
      <c r="W6" s="211" t="s">
        <v>129</v>
      </c>
      <c r="X6" s="211" t="s">
        <v>130</v>
      </c>
      <c r="Y6" s="211" t="s">
        <v>131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132</v>
      </c>
      <c r="B8" s="227" t="s">
        <v>92</v>
      </c>
      <c r="C8" s="250" t="s">
        <v>93</v>
      </c>
      <c r="D8" s="228"/>
      <c r="E8" s="229"/>
      <c r="F8" s="230"/>
      <c r="G8" s="230">
        <f>SUMIF(AG9:AG99,"&lt;&gt;NOR",G9:G99)</f>
        <v>0</v>
      </c>
      <c r="H8" s="230"/>
      <c r="I8" s="230">
        <f>SUM(I9:I99)</f>
        <v>0</v>
      </c>
      <c r="J8" s="230"/>
      <c r="K8" s="230">
        <f>SUM(K9:K99)</f>
        <v>0</v>
      </c>
      <c r="L8" s="230"/>
      <c r="M8" s="230">
        <f>SUM(M9:M99)</f>
        <v>0</v>
      </c>
      <c r="N8" s="229"/>
      <c r="O8" s="229">
        <f>SUM(O9:O99)</f>
        <v>5.379999999999999</v>
      </c>
      <c r="P8" s="229"/>
      <c r="Q8" s="229">
        <f>SUM(Q9:Q99)</f>
        <v>5.9499999999999993</v>
      </c>
      <c r="R8" s="230"/>
      <c r="S8" s="230"/>
      <c r="T8" s="231"/>
      <c r="U8" s="225"/>
      <c r="V8" s="225">
        <f>SUM(V9:V99)</f>
        <v>905.93000000000018</v>
      </c>
      <c r="W8" s="225"/>
      <c r="X8" s="225"/>
      <c r="Y8" s="225"/>
      <c r="AG8" t="s">
        <v>133</v>
      </c>
    </row>
    <row r="9" spans="1:60" outlineLevel="1" x14ac:dyDescent="0.2">
      <c r="A9" s="240">
        <v>1</v>
      </c>
      <c r="B9" s="241" t="s">
        <v>134</v>
      </c>
      <c r="C9" s="251" t="s">
        <v>135</v>
      </c>
      <c r="D9" s="242" t="s">
        <v>136</v>
      </c>
      <c r="E9" s="243">
        <v>1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12</v>
      </c>
      <c r="M9" s="245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5"/>
      <c r="S9" s="245" t="s">
        <v>137</v>
      </c>
      <c r="T9" s="246" t="s">
        <v>138</v>
      </c>
      <c r="U9" s="222">
        <v>0</v>
      </c>
      <c r="V9" s="222">
        <f>ROUND(E9*U9,2)</f>
        <v>0</v>
      </c>
      <c r="W9" s="222"/>
      <c r="X9" s="222" t="s">
        <v>139</v>
      </c>
      <c r="Y9" s="222" t="s">
        <v>140</v>
      </c>
      <c r="Z9" s="212"/>
      <c r="AA9" s="212"/>
      <c r="AB9" s="212"/>
      <c r="AC9" s="212"/>
      <c r="AD9" s="212"/>
      <c r="AE9" s="212"/>
      <c r="AF9" s="212"/>
      <c r="AG9" s="212" t="s">
        <v>141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40">
        <v>2</v>
      </c>
      <c r="B10" s="241" t="s">
        <v>142</v>
      </c>
      <c r="C10" s="251" t="s">
        <v>143</v>
      </c>
      <c r="D10" s="242" t="s">
        <v>136</v>
      </c>
      <c r="E10" s="243">
        <v>1</v>
      </c>
      <c r="F10" s="244"/>
      <c r="G10" s="245">
        <f>ROUND(E10*F10,2)</f>
        <v>0</v>
      </c>
      <c r="H10" s="244"/>
      <c r="I10" s="245">
        <f>ROUND(E10*H10,2)</f>
        <v>0</v>
      </c>
      <c r="J10" s="244"/>
      <c r="K10" s="245">
        <f>ROUND(E10*J10,2)</f>
        <v>0</v>
      </c>
      <c r="L10" s="245">
        <v>12</v>
      </c>
      <c r="M10" s="245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5"/>
      <c r="S10" s="245" t="s">
        <v>137</v>
      </c>
      <c r="T10" s="246" t="s">
        <v>138</v>
      </c>
      <c r="U10" s="222">
        <v>0</v>
      </c>
      <c r="V10" s="222">
        <f>ROUND(E10*U10,2)</f>
        <v>0</v>
      </c>
      <c r="W10" s="222"/>
      <c r="X10" s="222" t="s">
        <v>139</v>
      </c>
      <c r="Y10" s="222" t="s">
        <v>140</v>
      </c>
      <c r="Z10" s="212"/>
      <c r="AA10" s="212"/>
      <c r="AB10" s="212"/>
      <c r="AC10" s="212"/>
      <c r="AD10" s="212"/>
      <c r="AE10" s="212"/>
      <c r="AF10" s="212"/>
      <c r="AG10" s="212" t="s">
        <v>141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40">
        <v>3</v>
      </c>
      <c r="B11" s="241" t="s">
        <v>144</v>
      </c>
      <c r="C11" s="251" t="s">
        <v>145</v>
      </c>
      <c r="D11" s="242" t="s">
        <v>136</v>
      </c>
      <c r="E11" s="243">
        <v>1</v>
      </c>
      <c r="F11" s="244"/>
      <c r="G11" s="245">
        <f>ROUND(E11*F11,2)</f>
        <v>0</v>
      </c>
      <c r="H11" s="244"/>
      <c r="I11" s="245">
        <f>ROUND(E11*H11,2)</f>
        <v>0</v>
      </c>
      <c r="J11" s="244"/>
      <c r="K11" s="245">
        <f>ROUND(E11*J11,2)</f>
        <v>0</v>
      </c>
      <c r="L11" s="245">
        <v>12</v>
      </c>
      <c r="M11" s="245">
        <f>G11*(1+L11/100)</f>
        <v>0</v>
      </c>
      <c r="N11" s="243">
        <v>0</v>
      </c>
      <c r="O11" s="243">
        <f>ROUND(E11*N11,2)</f>
        <v>0</v>
      </c>
      <c r="P11" s="243">
        <v>0</v>
      </c>
      <c r="Q11" s="243">
        <f>ROUND(E11*P11,2)</f>
        <v>0</v>
      </c>
      <c r="R11" s="245"/>
      <c r="S11" s="245" t="s">
        <v>137</v>
      </c>
      <c r="T11" s="246" t="s">
        <v>138</v>
      </c>
      <c r="U11" s="222">
        <v>0</v>
      </c>
      <c r="V11" s="222">
        <f>ROUND(E11*U11,2)</f>
        <v>0</v>
      </c>
      <c r="W11" s="222"/>
      <c r="X11" s="222" t="s">
        <v>139</v>
      </c>
      <c r="Y11" s="222" t="s">
        <v>140</v>
      </c>
      <c r="Z11" s="212"/>
      <c r="AA11" s="212"/>
      <c r="AB11" s="212"/>
      <c r="AC11" s="212"/>
      <c r="AD11" s="212"/>
      <c r="AE11" s="212"/>
      <c r="AF11" s="212"/>
      <c r="AG11" s="212" t="s">
        <v>141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0">
        <v>4</v>
      </c>
      <c r="B12" s="241" t="s">
        <v>146</v>
      </c>
      <c r="C12" s="251" t="s">
        <v>147</v>
      </c>
      <c r="D12" s="242" t="s">
        <v>136</v>
      </c>
      <c r="E12" s="243">
        <v>1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12</v>
      </c>
      <c r="M12" s="245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5"/>
      <c r="S12" s="245" t="s">
        <v>137</v>
      </c>
      <c r="T12" s="246" t="s">
        <v>138</v>
      </c>
      <c r="U12" s="222">
        <v>0</v>
      </c>
      <c r="V12" s="222">
        <f>ROUND(E12*U12,2)</f>
        <v>0</v>
      </c>
      <c r="W12" s="222"/>
      <c r="X12" s="222" t="s">
        <v>139</v>
      </c>
      <c r="Y12" s="222" t="s">
        <v>140</v>
      </c>
      <c r="Z12" s="212"/>
      <c r="AA12" s="212"/>
      <c r="AB12" s="212"/>
      <c r="AC12" s="212"/>
      <c r="AD12" s="212"/>
      <c r="AE12" s="212"/>
      <c r="AF12" s="212"/>
      <c r="AG12" s="212" t="s">
        <v>141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33">
        <v>5</v>
      </c>
      <c r="B13" s="234" t="s">
        <v>148</v>
      </c>
      <c r="C13" s="252" t="s">
        <v>149</v>
      </c>
      <c r="D13" s="235" t="s">
        <v>136</v>
      </c>
      <c r="E13" s="236">
        <v>1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12</v>
      </c>
      <c r="M13" s="238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8"/>
      <c r="S13" s="238" t="s">
        <v>150</v>
      </c>
      <c r="T13" s="239" t="s">
        <v>150</v>
      </c>
      <c r="U13" s="222">
        <v>0.53900000000000003</v>
      </c>
      <c r="V13" s="222">
        <f>ROUND(E13*U13,2)</f>
        <v>0.54</v>
      </c>
      <c r="W13" s="222"/>
      <c r="X13" s="222" t="s">
        <v>139</v>
      </c>
      <c r="Y13" s="222" t="s">
        <v>140</v>
      </c>
      <c r="Z13" s="212"/>
      <c r="AA13" s="212"/>
      <c r="AB13" s="212"/>
      <c r="AC13" s="212"/>
      <c r="AD13" s="212"/>
      <c r="AE13" s="212"/>
      <c r="AF13" s="212"/>
      <c r="AG13" s="212" t="s">
        <v>141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2" x14ac:dyDescent="0.2">
      <c r="A14" s="219"/>
      <c r="B14" s="220"/>
      <c r="C14" s="253" t="s">
        <v>151</v>
      </c>
      <c r="D14" s="247"/>
      <c r="E14" s="247"/>
      <c r="F14" s="247"/>
      <c r="G14" s="247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152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40">
        <v>6</v>
      </c>
      <c r="B15" s="241" t="s">
        <v>153</v>
      </c>
      <c r="C15" s="251" t="s">
        <v>154</v>
      </c>
      <c r="D15" s="242" t="s">
        <v>136</v>
      </c>
      <c r="E15" s="243">
        <v>1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12</v>
      </c>
      <c r="M15" s="245">
        <f>G15*(1+L15/100)</f>
        <v>0</v>
      </c>
      <c r="N15" s="243">
        <v>0</v>
      </c>
      <c r="O15" s="243">
        <f>ROUND(E15*N15,2)</f>
        <v>0</v>
      </c>
      <c r="P15" s="243">
        <v>0</v>
      </c>
      <c r="Q15" s="243">
        <f>ROUND(E15*P15,2)</f>
        <v>0</v>
      </c>
      <c r="R15" s="245"/>
      <c r="S15" s="245" t="s">
        <v>137</v>
      </c>
      <c r="T15" s="246" t="s">
        <v>138</v>
      </c>
      <c r="U15" s="222">
        <v>0</v>
      </c>
      <c r="V15" s="222">
        <f>ROUND(E15*U15,2)</f>
        <v>0</v>
      </c>
      <c r="W15" s="222"/>
      <c r="X15" s="222" t="s">
        <v>155</v>
      </c>
      <c r="Y15" s="222" t="s">
        <v>140</v>
      </c>
      <c r="Z15" s="212"/>
      <c r="AA15" s="212"/>
      <c r="AB15" s="212"/>
      <c r="AC15" s="212"/>
      <c r="AD15" s="212"/>
      <c r="AE15" s="212"/>
      <c r="AF15" s="212"/>
      <c r="AG15" s="212" t="s">
        <v>156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40">
        <v>7</v>
      </c>
      <c r="B16" s="241" t="s">
        <v>157</v>
      </c>
      <c r="C16" s="251" t="s">
        <v>158</v>
      </c>
      <c r="D16" s="242" t="s">
        <v>159</v>
      </c>
      <c r="E16" s="243">
        <v>45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12</v>
      </c>
      <c r="M16" s="245">
        <f>G16*(1+L16/100)</f>
        <v>0</v>
      </c>
      <c r="N16" s="243">
        <v>9.3000000000000005E-4</v>
      </c>
      <c r="O16" s="243">
        <f>ROUND(E16*N16,2)</f>
        <v>0.04</v>
      </c>
      <c r="P16" s="243">
        <v>0</v>
      </c>
      <c r="Q16" s="243">
        <f>ROUND(E16*P16,2)</f>
        <v>0</v>
      </c>
      <c r="R16" s="245" t="s">
        <v>160</v>
      </c>
      <c r="S16" s="245" t="s">
        <v>150</v>
      </c>
      <c r="T16" s="246" t="s">
        <v>150</v>
      </c>
      <c r="U16" s="222">
        <v>0.13915</v>
      </c>
      <c r="V16" s="222">
        <f>ROUND(E16*U16,2)</f>
        <v>6.26</v>
      </c>
      <c r="W16" s="222"/>
      <c r="X16" s="222" t="s">
        <v>139</v>
      </c>
      <c r="Y16" s="222" t="s">
        <v>140</v>
      </c>
      <c r="Z16" s="212"/>
      <c r="AA16" s="212"/>
      <c r="AB16" s="212"/>
      <c r="AC16" s="212"/>
      <c r="AD16" s="212"/>
      <c r="AE16" s="212"/>
      <c r="AF16" s="212"/>
      <c r="AG16" s="212" t="s">
        <v>141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40">
        <v>8</v>
      </c>
      <c r="B17" s="241" t="s">
        <v>161</v>
      </c>
      <c r="C17" s="251" t="s">
        <v>162</v>
      </c>
      <c r="D17" s="242" t="s">
        <v>159</v>
      </c>
      <c r="E17" s="243">
        <v>40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12</v>
      </c>
      <c r="M17" s="245">
        <f>G17*(1+L17/100)</f>
        <v>0</v>
      </c>
      <c r="N17" s="243">
        <v>8.0000000000000004E-4</v>
      </c>
      <c r="O17" s="243">
        <f>ROUND(E17*N17,2)</f>
        <v>0.03</v>
      </c>
      <c r="P17" s="243">
        <v>0</v>
      </c>
      <c r="Q17" s="243">
        <f>ROUND(E17*P17,2)</f>
        <v>0</v>
      </c>
      <c r="R17" s="245" t="s">
        <v>160</v>
      </c>
      <c r="S17" s="245" t="s">
        <v>150</v>
      </c>
      <c r="T17" s="246" t="s">
        <v>150</v>
      </c>
      <c r="U17" s="222">
        <v>0.12062</v>
      </c>
      <c r="V17" s="222">
        <f>ROUND(E17*U17,2)</f>
        <v>4.82</v>
      </c>
      <c r="W17" s="222"/>
      <c r="X17" s="222" t="s">
        <v>139</v>
      </c>
      <c r="Y17" s="222" t="s">
        <v>140</v>
      </c>
      <c r="Z17" s="212"/>
      <c r="AA17" s="212"/>
      <c r="AB17" s="212"/>
      <c r="AC17" s="212"/>
      <c r="AD17" s="212"/>
      <c r="AE17" s="212"/>
      <c r="AF17" s="212"/>
      <c r="AG17" s="212" t="s">
        <v>141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40">
        <v>9</v>
      </c>
      <c r="B18" s="241" t="s">
        <v>163</v>
      </c>
      <c r="C18" s="251" t="s">
        <v>164</v>
      </c>
      <c r="D18" s="242" t="s">
        <v>159</v>
      </c>
      <c r="E18" s="243">
        <v>10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12</v>
      </c>
      <c r="M18" s="245">
        <f>G18*(1+L18/100)</f>
        <v>0</v>
      </c>
      <c r="N18" s="243">
        <v>5.5999999999999995E-4</v>
      </c>
      <c r="O18" s="243">
        <f>ROUND(E18*N18,2)</f>
        <v>0.01</v>
      </c>
      <c r="P18" s="243">
        <v>0</v>
      </c>
      <c r="Q18" s="243">
        <f>ROUND(E18*P18,2)</f>
        <v>0</v>
      </c>
      <c r="R18" s="245" t="s">
        <v>160</v>
      </c>
      <c r="S18" s="245" t="s">
        <v>150</v>
      </c>
      <c r="T18" s="246" t="s">
        <v>150</v>
      </c>
      <c r="U18" s="222">
        <v>0.12062</v>
      </c>
      <c r="V18" s="222">
        <f>ROUND(E18*U18,2)</f>
        <v>1.21</v>
      </c>
      <c r="W18" s="222"/>
      <c r="X18" s="222" t="s">
        <v>139</v>
      </c>
      <c r="Y18" s="222" t="s">
        <v>140</v>
      </c>
      <c r="Z18" s="212"/>
      <c r="AA18" s="212"/>
      <c r="AB18" s="212"/>
      <c r="AC18" s="212"/>
      <c r="AD18" s="212"/>
      <c r="AE18" s="212"/>
      <c r="AF18" s="212"/>
      <c r="AG18" s="212" t="s">
        <v>141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40">
        <v>10</v>
      </c>
      <c r="B19" s="241" t="s">
        <v>165</v>
      </c>
      <c r="C19" s="251" t="s">
        <v>166</v>
      </c>
      <c r="D19" s="242" t="s">
        <v>159</v>
      </c>
      <c r="E19" s="243">
        <v>50</v>
      </c>
      <c r="F19" s="244"/>
      <c r="G19" s="245">
        <f>ROUND(E19*F19,2)</f>
        <v>0</v>
      </c>
      <c r="H19" s="244"/>
      <c r="I19" s="245">
        <f>ROUND(E19*H19,2)</f>
        <v>0</v>
      </c>
      <c r="J19" s="244"/>
      <c r="K19" s="245">
        <f>ROUND(E19*J19,2)</f>
        <v>0</v>
      </c>
      <c r="L19" s="245">
        <v>12</v>
      </c>
      <c r="M19" s="245">
        <f>G19*(1+L19/100)</f>
        <v>0</v>
      </c>
      <c r="N19" s="243">
        <v>3.6000000000000002E-4</v>
      </c>
      <c r="O19" s="243">
        <f>ROUND(E19*N19,2)</f>
        <v>0.02</v>
      </c>
      <c r="P19" s="243">
        <v>0</v>
      </c>
      <c r="Q19" s="243">
        <f>ROUND(E19*P19,2)</f>
        <v>0</v>
      </c>
      <c r="R19" s="245" t="s">
        <v>160</v>
      </c>
      <c r="S19" s="245" t="s">
        <v>150</v>
      </c>
      <c r="T19" s="246" t="s">
        <v>150</v>
      </c>
      <c r="U19" s="222">
        <v>0.10431</v>
      </c>
      <c r="V19" s="222">
        <f>ROUND(E19*U19,2)</f>
        <v>5.22</v>
      </c>
      <c r="W19" s="222"/>
      <c r="X19" s="222" t="s">
        <v>139</v>
      </c>
      <c r="Y19" s="222" t="s">
        <v>140</v>
      </c>
      <c r="Z19" s="212"/>
      <c r="AA19" s="212"/>
      <c r="AB19" s="212"/>
      <c r="AC19" s="212"/>
      <c r="AD19" s="212"/>
      <c r="AE19" s="212"/>
      <c r="AF19" s="212"/>
      <c r="AG19" s="212" t="s">
        <v>141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0">
        <v>11</v>
      </c>
      <c r="B20" s="241" t="s">
        <v>167</v>
      </c>
      <c r="C20" s="251" t="s">
        <v>168</v>
      </c>
      <c r="D20" s="242" t="s">
        <v>159</v>
      </c>
      <c r="E20" s="243">
        <v>105</v>
      </c>
      <c r="F20" s="244"/>
      <c r="G20" s="245">
        <f>ROUND(E20*F20,2)</f>
        <v>0</v>
      </c>
      <c r="H20" s="244"/>
      <c r="I20" s="245">
        <f>ROUND(E20*H20,2)</f>
        <v>0</v>
      </c>
      <c r="J20" s="244"/>
      <c r="K20" s="245">
        <f>ROUND(E20*J20,2)</f>
        <v>0</v>
      </c>
      <c r="L20" s="245">
        <v>12</v>
      </c>
      <c r="M20" s="245">
        <f>G20*(1+L20/100)</f>
        <v>0</v>
      </c>
      <c r="N20" s="243">
        <v>3.2000000000000003E-4</v>
      </c>
      <c r="O20" s="243">
        <f>ROUND(E20*N20,2)</f>
        <v>0.03</v>
      </c>
      <c r="P20" s="243">
        <v>0</v>
      </c>
      <c r="Q20" s="243">
        <f>ROUND(E20*P20,2)</f>
        <v>0</v>
      </c>
      <c r="R20" s="245" t="s">
        <v>160</v>
      </c>
      <c r="S20" s="245" t="s">
        <v>150</v>
      </c>
      <c r="T20" s="246" t="s">
        <v>150</v>
      </c>
      <c r="U20" s="222">
        <v>9.955E-2</v>
      </c>
      <c r="V20" s="222">
        <f>ROUND(E20*U20,2)</f>
        <v>10.45</v>
      </c>
      <c r="W20" s="222"/>
      <c r="X20" s="222" t="s">
        <v>139</v>
      </c>
      <c r="Y20" s="222" t="s">
        <v>140</v>
      </c>
      <c r="Z20" s="212"/>
      <c r="AA20" s="212"/>
      <c r="AB20" s="212"/>
      <c r="AC20" s="212"/>
      <c r="AD20" s="212"/>
      <c r="AE20" s="212"/>
      <c r="AF20" s="212"/>
      <c r="AG20" s="212" t="s">
        <v>141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0">
        <v>12</v>
      </c>
      <c r="B21" s="241" t="s">
        <v>169</v>
      </c>
      <c r="C21" s="251" t="s">
        <v>170</v>
      </c>
      <c r="D21" s="242" t="s">
        <v>159</v>
      </c>
      <c r="E21" s="243">
        <v>50</v>
      </c>
      <c r="F21" s="244"/>
      <c r="G21" s="245">
        <f>ROUND(E21*F21,2)</f>
        <v>0</v>
      </c>
      <c r="H21" s="244"/>
      <c r="I21" s="245">
        <f>ROUND(E21*H21,2)</f>
        <v>0</v>
      </c>
      <c r="J21" s="244"/>
      <c r="K21" s="245">
        <f>ROUND(E21*J21,2)</f>
        <v>0</v>
      </c>
      <c r="L21" s="245">
        <v>12</v>
      </c>
      <c r="M21" s="245">
        <f>G21*(1+L21/100)</f>
        <v>0</v>
      </c>
      <c r="N21" s="243">
        <v>2.2000000000000001E-4</v>
      </c>
      <c r="O21" s="243">
        <f>ROUND(E21*N21,2)</f>
        <v>0.01</v>
      </c>
      <c r="P21" s="243">
        <v>0</v>
      </c>
      <c r="Q21" s="243">
        <f>ROUND(E21*P21,2)</f>
        <v>0</v>
      </c>
      <c r="R21" s="245"/>
      <c r="S21" s="245" t="s">
        <v>137</v>
      </c>
      <c r="T21" s="246" t="s">
        <v>150</v>
      </c>
      <c r="U21" s="222">
        <v>9.955E-2</v>
      </c>
      <c r="V21" s="222">
        <f>ROUND(E21*U21,2)</f>
        <v>4.9800000000000004</v>
      </c>
      <c r="W21" s="222"/>
      <c r="X21" s="222" t="s">
        <v>139</v>
      </c>
      <c r="Y21" s="222" t="s">
        <v>140</v>
      </c>
      <c r="Z21" s="212"/>
      <c r="AA21" s="212"/>
      <c r="AB21" s="212"/>
      <c r="AC21" s="212"/>
      <c r="AD21" s="212"/>
      <c r="AE21" s="212"/>
      <c r="AF21" s="212"/>
      <c r="AG21" s="212" t="s">
        <v>141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40">
        <v>13</v>
      </c>
      <c r="B22" s="241" t="s">
        <v>171</v>
      </c>
      <c r="C22" s="251" t="s">
        <v>172</v>
      </c>
      <c r="D22" s="242" t="s">
        <v>159</v>
      </c>
      <c r="E22" s="243">
        <v>720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12</v>
      </c>
      <c r="M22" s="245">
        <f>G22*(1+L22/100)</f>
        <v>0</v>
      </c>
      <c r="N22" s="243">
        <v>2.2000000000000001E-4</v>
      </c>
      <c r="O22" s="243">
        <f>ROUND(E22*N22,2)</f>
        <v>0.16</v>
      </c>
      <c r="P22" s="243">
        <v>0</v>
      </c>
      <c r="Q22" s="243">
        <f>ROUND(E22*P22,2)</f>
        <v>0</v>
      </c>
      <c r="R22" s="245" t="s">
        <v>160</v>
      </c>
      <c r="S22" s="245" t="s">
        <v>150</v>
      </c>
      <c r="T22" s="246" t="s">
        <v>150</v>
      </c>
      <c r="U22" s="222">
        <v>9.955E-2</v>
      </c>
      <c r="V22" s="222">
        <f>ROUND(E22*U22,2)</f>
        <v>71.680000000000007</v>
      </c>
      <c r="W22" s="222"/>
      <c r="X22" s="222" t="s">
        <v>139</v>
      </c>
      <c r="Y22" s="222" t="s">
        <v>140</v>
      </c>
      <c r="Z22" s="212"/>
      <c r="AA22" s="212"/>
      <c r="AB22" s="212"/>
      <c r="AC22" s="212"/>
      <c r="AD22" s="212"/>
      <c r="AE22" s="212"/>
      <c r="AF22" s="212"/>
      <c r="AG22" s="212" t="s">
        <v>141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0">
        <v>14</v>
      </c>
      <c r="B23" s="241" t="s">
        <v>173</v>
      </c>
      <c r="C23" s="251" t="s">
        <v>174</v>
      </c>
      <c r="D23" s="242" t="s">
        <v>159</v>
      </c>
      <c r="E23" s="243">
        <v>1850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12</v>
      </c>
      <c r="M23" s="245">
        <f>G23*(1+L23/100)</f>
        <v>0</v>
      </c>
      <c r="N23" s="243">
        <v>2.3000000000000001E-4</v>
      </c>
      <c r="O23" s="243">
        <f>ROUND(E23*N23,2)</f>
        <v>0.43</v>
      </c>
      <c r="P23" s="243">
        <v>0</v>
      </c>
      <c r="Q23" s="243">
        <f>ROUND(E23*P23,2)</f>
        <v>0</v>
      </c>
      <c r="R23" s="245" t="s">
        <v>160</v>
      </c>
      <c r="S23" s="245" t="s">
        <v>150</v>
      </c>
      <c r="T23" s="246" t="s">
        <v>150</v>
      </c>
      <c r="U23" s="222">
        <v>9.955E-2</v>
      </c>
      <c r="V23" s="222">
        <f>ROUND(E23*U23,2)</f>
        <v>184.17</v>
      </c>
      <c r="W23" s="222"/>
      <c r="X23" s="222" t="s">
        <v>139</v>
      </c>
      <c r="Y23" s="222" t="s">
        <v>140</v>
      </c>
      <c r="Z23" s="212"/>
      <c r="AA23" s="212"/>
      <c r="AB23" s="212"/>
      <c r="AC23" s="212"/>
      <c r="AD23" s="212"/>
      <c r="AE23" s="212"/>
      <c r="AF23" s="212"/>
      <c r="AG23" s="212" t="s">
        <v>141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40">
        <v>15</v>
      </c>
      <c r="B24" s="241" t="s">
        <v>175</v>
      </c>
      <c r="C24" s="251" t="s">
        <v>176</v>
      </c>
      <c r="D24" s="242" t="s">
        <v>159</v>
      </c>
      <c r="E24" s="243">
        <v>650</v>
      </c>
      <c r="F24" s="244"/>
      <c r="G24" s="245">
        <f>ROUND(E24*F24,2)</f>
        <v>0</v>
      </c>
      <c r="H24" s="244"/>
      <c r="I24" s="245">
        <f>ROUND(E24*H24,2)</f>
        <v>0</v>
      </c>
      <c r="J24" s="244"/>
      <c r="K24" s="245">
        <f>ROUND(E24*J24,2)</f>
        <v>0</v>
      </c>
      <c r="L24" s="245">
        <v>12</v>
      </c>
      <c r="M24" s="245">
        <f>G24*(1+L24/100)</f>
        <v>0</v>
      </c>
      <c r="N24" s="243">
        <v>1.6000000000000001E-4</v>
      </c>
      <c r="O24" s="243">
        <f>ROUND(E24*N24,2)</f>
        <v>0.1</v>
      </c>
      <c r="P24" s="243">
        <v>0</v>
      </c>
      <c r="Q24" s="243">
        <f>ROUND(E24*P24,2)</f>
        <v>0</v>
      </c>
      <c r="R24" s="245" t="s">
        <v>160</v>
      </c>
      <c r="S24" s="245" t="s">
        <v>150</v>
      </c>
      <c r="T24" s="246" t="s">
        <v>150</v>
      </c>
      <c r="U24" s="222">
        <v>9.955E-2</v>
      </c>
      <c r="V24" s="222">
        <f>ROUND(E24*U24,2)</f>
        <v>64.709999999999994</v>
      </c>
      <c r="W24" s="222"/>
      <c r="X24" s="222" t="s">
        <v>139</v>
      </c>
      <c r="Y24" s="222" t="s">
        <v>140</v>
      </c>
      <c r="Z24" s="212"/>
      <c r="AA24" s="212"/>
      <c r="AB24" s="212"/>
      <c r="AC24" s="212"/>
      <c r="AD24" s="212"/>
      <c r="AE24" s="212"/>
      <c r="AF24" s="212"/>
      <c r="AG24" s="212" t="s">
        <v>141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2.5" outlineLevel="1" x14ac:dyDescent="0.2">
      <c r="A25" s="240">
        <v>16</v>
      </c>
      <c r="B25" s="241" t="s">
        <v>177</v>
      </c>
      <c r="C25" s="251" t="s">
        <v>178</v>
      </c>
      <c r="D25" s="242" t="s">
        <v>159</v>
      </c>
      <c r="E25" s="243">
        <v>125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12</v>
      </c>
      <c r="M25" s="245">
        <f>G25*(1+L25/100)</f>
        <v>0</v>
      </c>
      <c r="N25" s="243">
        <v>1.3999999999999999E-4</v>
      </c>
      <c r="O25" s="243">
        <f>ROUND(E25*N25,2)</f>
        <v>0.02</v>
      </c>
      <c r="P25" s="243">
        <v>0</v>
      </c>
      <c r="Q25" s="243">
        <f>ROUND(E25*P25,2)</f>
        <v>0</v>
      </c>
      <c r="R25" s="245" t="s">
        <v>160</v>
      </c>
      <c r="S25" s="245" t="s">
        <v>150</v>
      </c>
      <c r="T25" s="246" t="s">
        <v>150</v>
      </c>
      <c r="U25" s="222">
        <v>9.955E-2</v>
      </c>
      <c r="V25" s="222">
        <f>ROUND(E25*U25,2)</f>
        <v>12.44</v>
      </c>
      <c r="W25" s="222"/>
      <c r="X25" s="222" t="s">
        <v>139</v>
      </c>
      <c r="Y25" s="222" t="s">
        <v>140</v>
      </c>
      <c r="Z25" s="212"/>
      <c r="AA25" s="212"/>
      <c r="AB25" s="212"/>
      <c r="AC25" s="212"/>
      <c r="AD25" s="212"/>
      <c r="AE25" s="212"/>
      <c r="AF25" s="212"/>
      <c r="AG25" s="212" t="s">
        <v>141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0">
        <v>17</v>
      </c>
      <c r="B26" s="241" t="s">
        <v>179</v>
      </c>
      <c r="C26" s="251" t="s">
        <v>180</v>
      </c>
      <c r="D26" s="242" t="s">
        <v>159</v>
      </c>
      <c r="E26" s="243">
        <v>45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12</v>
      </c>
      <c r="M26" s="245">
        <f>G26*(1+L26/100)</f>
        <v>0</v>
      </c>
      <c r="N26" s="243">
        <v>2.9E-4</v>
      </c>
      <c r="O26" s="243">
        <f>ROUND(E26*N26,2)</f>
        <v>0.01</v>
      </c>
      <c r="P26" s="243">
        <v>0</v>
      </c>
      <c r="Q26" s="243">
        <f>ROUND(E26*P26,2)</f>
        <v>0</v>
      </c>
      <c r="R26" s="245" t="s">
        <v>160</v>
      </c>
      <c r="S26" s="245" t="s">
        <v>150</v>
      </c>
      <c r="T26" s="246" t="s">
        <v>150</v>
      </c>
      <c r="U26" s="222">
        <v>9.1219999999999996E-2</v>
      </c>
      <c r="V26" s="222">
        <f>ROUND(E26*U26,2)</f>
        <v>4.0999999999999996</v>
      </c>
      <c r="W26" s="222"/>
      <c r="X26" s="222" t="s">
        <v>139</v>
      </c>
      <c r="Y26" s="222" t="s">
        <v>140</v>
      </c>
      <c r="Z26" s="212"/>
      <c r="AA26" s="212"/>
      <c r="AB26" s="212"/>
      <c r="AC26" s="212"/>
      <c r="AD26" s="212"/>
      <c r="AE26" s="212"/>
      <c r="AF26" s="212"/>
      <c r="AG26" s="212" t="s">
        <v>141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0">
        <v>18</v>
      </c>
      <c r="B27" s="241" t="s">
        <v>181</v>
      </c>
      <c r="C27" s="251" t="s">
        <v>182</v>
      </c>
      <c r="D27" s="242" t="s">
        <v>159</v>
      </c>
      <c r="E27" s="243">
        <v>20</v>
      </c>
      <c r="F27" s="244"/>
      <c r="G27" s="245">
        <f>ROUND(E27*F27,2)</f>
        <v>0</v>
      </c>
      <c r="H27" s="244"/>
      <c r="I27" s="245">
        <f>ROUND(E27*H27,2)</f>
        <v>0</v>
      </c>
      <c r="J27" s="244"/>
      <c r="K27" s="245">
        <f>ROUND(E27*J27,2)</f>
        <v>0</v>
      </c>
      <c r="L27" s="245">
        <v>12</v>
      </c>
      <c r="M27" s="245">
        <f>G27*(1+L27/100)</f>
        <v>0</v>
      </c>
      <c r="N27" s="243">
        <v>2.0000000000000001E-4</v>
      </c>
      <c r="O27" s="243">
        <f>ROUND(E27*N27,2)</f>
        <v>0</v>
      </c>
      <c r="P27" s="243">
        <v>0</v>
      </c>
      <c r="Q27" s="243">
        <f>ROUND(E27*P27,2)</f>
        <v>0</v>
      </c>
      <c r="R27" s="245" t="s">
        <v>160</v>
      </c>
      <c r="S27" s="245" t="s">
        <v>150</v>
      </c>
      <c r="T27" s="246" t="s">
        <v>150</v>
      </c>
      <c r="U27" s="222">
        <v>9.1219999999999996E-2</v>
      </c>
      <c r="V27" s="222">
        <f>ROUND(E27*U27,2)</f>
        <v>1.82</v>
      </c>
      <c r="W27" s="222"/>
      <c r="X27" s="222" t="s">
        <v>139</v>
      </c>
      <c r="Y27" s="222" t="s">
        <v>140</v>
      </c>
      <c r="Z27" s="212"/>
      <c r="AA27" s="212"/>
      <c r="AB27" s="212"/>
      <c r="AC27" s="212"/>
      <c r="AD27" s="212"/>
      <c r="AE27" s="212"/>
      <c r="AF27" s="212"/>
      <c r="AG27" s="212" t="s">
        <v>141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40">
        <v>19</v>
      </c>
      <c r="B28" s="241" t="s">
        <v>183</v>
      </c>
      <c r="C28" s="251" t="s">
        <v>184</v>
      </c>
      <c r="D28" s="242" t="s">
        <v>159</v>
      </c>
      <c r="E28" s="243">
        <v>90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12</v>
      </c>
      <c r="M28" s="245">
        <f>G28*(1+L28/100)</f>
        <v>0</v>
      </c>
      <c r="N28" s="243">
        <v>1.2999999999999999E-4</v>
      </c>
      <c r="O28" s="243">
        <f>ROUND(E28*N28,2)</f>
        <v>0.01</v>
      </c>
      <c r="P28" s="243">
        <v>0</v>
      </c>
      <c r="Q28" s="243">
        <f>ROUND(E28*P28,2)</f>
        <v>0</v>
      </c>
      <c r="R28" s="245" t="s">
        <v>160</v>
      </c>
      <c r="S28" s="245" t="s">
        <v>150</v>
      </c>
      <c r="T28" s="246" t="s">
        <v>150</v>
      </c>
      <c r="U28" s="222">
        <v>9.1219999999999996E-2</v>
      </c>
      <c r="V28" s="222">
        <f>ROUND(E28*U28,2)</f>
        <v>8.2100000000000009</v>
      </c>
      <c r="W28" s="222"/>
      <c r="X28" s="222" t="s">
        <v>139</v>
      </c>
      <c r="Y28" s="222" t="s">
        <v>140</v>
      </c>
      <c r="Z28" s="212"/>
      <c r="AA28" s="212"/>
      <c r="AB28" s="212"/>
      <c r="AC28" s="212"/>
      <c r="AD28" s="212"/>
      <c r="AE28" s="212"/>
      <c r="AF28" s="212"/>
      <c r="AG28" s="212" t="s">
        <v>141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40">
        <v>20</v>
      </c>
      <c r="B29" s="241" t="s">
        <v>185</v>
      </c>
      <c r="C29" s="251" t="s">
        <v>186</v>
      </c>
      <c r="D29" s="242" t="s">
        <v>159</v>
      </c>
      <c r="E29" s="243">
        <v>210</v>
      </c>
      <c r="F29" s="244"/>
      <c r="G29" s="245">
        <f>ROUND(E29*F29,2)</f>
        <v>0</v>
      </c>
      <c r="H29" s="244"/>
      <c r="I29" s="245">
        <f>ROUND(E29*H29,2)</f>
        <v>0</v>
      </c>
      <c r="J29" s="244"/>
      <c r="K29" s="245">
        <f>ROUND(E29*J29,2)</f>
        <v>0</v>
      </c>
      <c r="L29" s="245">
        <v>12</v>
      </c>
      <c r="M29" s="245">
        <f>G29*(1+L29/100)</f>
        <v>0</v>
      </c>
      <c r="N29" s="243">
        <v>6.9999999999999994E-5</v>
      </c>
      <c r="O29" s="243">
        <f>ROUND(E29*N29,2)</f>
        <v>0.01</v>
      </c>
      <c r="P29" s="243">
        <v>0</v>
      </c>
      <c r="Q29" s="243">
        <f>ROUND(E29*P29,2)</f>
        <v>0</v>
      </c>
      <c r="R29" s="245" t="s">
        <v>160</v>
      </c>
      <c r="S29" s="245" t="s">
        <v>150</v>
      </c>
      <c r="T29" s="246" t="s">
        <v>150</v>
      </c>
      <c r="U29" s="222">
        <v>9.1219999999999996E-2</v>
      </c>
      <c r="V29" s="222">
        <f>ROUND(E29*U29,2)</f>
        <v>19.16</v>
      </c>
      <c r="W29" s="222"/>
      <c r="X29" s="222" t="s">
        <v>139</v>
      </c>
      <c r="Y29" s="222" t="s">
        <v>140</v>
      </c>
      <c r="Z29" s="212"/>
      <c r="AA29" s="212"/>
      <c r="AB29" s="212"/>
      <c r="AC29" s="212"/>
      <c r="AD29" s="212"/>
      <c r="AE29" s="212"/>
      <c r="AF29" s="212"/>
      <c r="AG29" s="212" t="s">
        <v>141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40">
        <v>21</v>
      </c>
      <c r="B30" s="241" t="s">
        <v>187</v>
      </c>
      <c r="C30" s="251" t="s">
        <v>188</v>
      </c>
      <c r="D30" s="242" t="s">
        <v>136</v>
      </c>
      <c r="E30" s="243">
        <v>60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12</v>
      </c>
      <c r="M30" s="245">
        <f>G30*(1+L30/100)</f>
        <v>0</v>
      </c>
      <c r="N30" s="243">
        <v>9.0000000000000006E-5</v>
      </c>
      <c r="O30" s="243">
        <f>ROUND(E30*N30,2)</f>
        <v>0.01</v>
      </c>
      <c r="P30" s="243">
        <v>0</v>
      </c>
      <c r="Q30" s="243">
        <f>ROUND(E30*P30,2)</f>
        <v>0</v>
      </c>
      <c r="R30" s="245" t="s">
        <v>160</v>
      </c>
      <c r="S30" s="245" t="s">
        <v>150</v>
      </c>
      <c r="T30" s="246" t="s">
        <v>150</v>
      </c>
      <c r="U30" s="222">
        <v>0.2475</v>
      </c>
      <c r="V30" s="222">
        <f>ROUND(E30*U30,2)</f>
        <v>14.85</v>
      </c>
      <c r="W30" s="222"/>
      <c r="X30" s="222" t="s">
        <v>139</v>
      </c>
      <c r="Y30" s="222" t="s">
        <v>140</v>
      </c>
      <c r="Z30" s="212"/>
      <c r="AA30" s="212"/>
      <c r="AB30" s="212"/>
      <c r="AC30" s="212"/>
      <c r="AD30" s="212"/>
      <c r="AE30" s="212"/>
      <c r="AF30" s="212"/>
      <c r="AG30" s="212" t="s">
        <v>141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2.5" outlineLevel="1" x14ac:dyDescent="0.2">
      <c r="A31" s="240">
        <v>22</v>
      </c>
      <c r="B31" s="241" t="s">
        <v>189</v>
      </c>
      <c r="C31" s="251" t="s">
        <v>190</v>
      </c>
      <c r="D31" s="242" t="s">
        <v>136</v>
      </c>
      <c r="E31" s="243">
        <v>22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12</v>
      </c>
      <c r="M31" s="245">
        <f>G31*(1+L31/100)</f>
        <v>0</v>
      </c>
      <c r="N31" s="243">
        <v>9.0000000000000006E-5</v>
      </c>
      <c r="O31" s="243">
        <f>ROUND(E31*N31,2)</f>
        <v>0</v>
      </c>
      <c r="P31" s="243">
        <v>0</v>
      </c>
      <c r="Q31" s="243">
        <f>ROUND(E31*P31,2)</f>
        <v>0</v>
      </c>
      <c r="R31" s="245"/>
      <c r="S31" s="245" t="s">
        <v>137</v>
      </c>
      <c r="T31" s="246" t="s">
        <v>138</v>
      </c>
      <c r="U31" s="222">
        <v>0.2475</v>
      </c>
      <c r="V31" s="222">
        <f>ROUND(E31*U31,2)</f>
        <v>5.45</v>
      </c>
      <c r="W31" s="222"/>
      <c r="X31" s="222" t="s">
        <v>139</v>
      </c>
      <c r="Y31" s="222" t="s">
        <v>140</v>
      </c>
      <c r="Z31" s="212"/>
      <c r="AA31" s="212"/>
      <c r="AB31" s="212"/>
      <c r="AC31" s="212"/>
      <c r="AD31" s="212"/>
      <c r="AE31" s="212"/>
      <c r="AF31" s="212"/>
      <c r="AG31" s="212" t="s">
        <v>141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40">
        <v>23</v>
      </c>
      <c r="B32" s="241" t="s">
        <v>191</v>
      </c>
      <c r="C32" s="251" t="s">
        <v>192</v>
      </c>
      <c r="D32" s="242" t="s">
        <v>136</v>
      </c>
      <c r="E32" s="243">
        <v>46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12</v>
      </c>
      <c r="M32" s="245">
        <f>G32*(1+L32/100)</f>
        <v>0</v>
      </c>
      <c r="N32" s="243">
        <v>6.0000000000000002E-5</v>
      </c>
      <c r="O32" s="243">
        <f>ROUND(E32*N32,2)</f>
        <v>0</v>
      </c>
      <c r="P32" s="243">
        <v>0</v>
      </c>
      <c r="Q32" s="243">
        <f>ROUND(E32*P32,2)</f>
        <v>0</v>
      </c>
      <c r="R32" s="245" t="s">
        <v>160</v>
      </c>
      <c r="S32" s="245" t="s">
        <v>150</v>
      </c>
      <c r="T32" s="246" t="s">
        <v>150</v>
      </c>
      <c r="U32" s="222">
        <v>0.249</v>
      </c>
      <c r="V32" s="222">
        <f>ROUND(E32*U32,2)</f>
        <v>11.45</v>
      </c>
      <c r="W32" s="222"/>
      <c r="X32" s="222" t="s">
        <v>139</v>
      </c>
      <c r="Y32" s="222" t="s">
        <v>140</v>
      </c>
      <c r="Z32" s="212"/>
      <c r="AA32" s="212"/>
      <c r="AB32" s="212"/>
      <c r="AC32" s="212"/>
      <c r="AD32" s="212"/>
      <c r="AE32" s="212"/>
      <c r="AF32" s="212"/>
      <c r="AG32" s="212" t="s">
        <v>141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40">
        <v>24</v>
      </c>
      <c r="B33" s="241" t="s">
        <v>193</v>
      </c>
      <c r="C33" s="251" t="s">
        <v>194</v>
      </c>
      <c r="D33" s="242" t="s">
        <v>136</v>
      </c>
      <c r="E33" s="243">
        <v>27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12</v>
      </c>
      <c r="M33" s="245">
        <f>G33*(1+L33/100)</f>
        <v>0</v>
      </c>
      <c r="N33" s="243">
        <v>1.1E-4</v>
      </c>
      <c r="O33" s="243">
        <f>ROUND(E33*N33,2)</f>
        <v>0</v>
      </c>
      <c r="P33" s="243">
        <v>0</v>
      </c>
      <c r="Q33" s="243">
        <f>ROUND(E33*P33,2)</f>
        <v>0</v>
      </c>
      <c r="R33" s="245"/>
      <c r="S33" s="245" t="s">
        <v>137</v>
      </c>
      <c r="T33" s="246" t="s">
        <v>138</v>
      </c>
      <c r="U33" s="222">
        <v>0.13</v>
      </c>
      <c r="V33" s="222">
        <f>ROUND(E33*U33,2)</f>
        <v>3.51</v>
      </c>
      <c r="W33" s="222"/>
      <c r="X33" s="222" t="s">
        <v>139</v>
      </c>
      <c r="Y33" s="222" t="s">
        <v>140</v>
      </c>
      <c r="Z33" s="212"/>
      <c r="AA33" s="212"/>
      <c r="AB33" s="212"/>
      <c r="AC33" s="212"/>
      <c r="AD33" s="212"/>
      <c r="AE33" s="212"/>
      <c r="AF33" s="212"/>
      <c r="AG33" s="212" t="s">
        <v>141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40">
        <v>25</v>
      </c>
      <c r="B34" s="241" t="s">
        <v>195</v>
      </c>
      <c r="C34" s="251" t="s">
        <v>196</v>
      </c>
      <c r="D34" s="242" t="s">
        <v>136</v>
      </c>
      <c r="E34" s="243">
        <v>2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12</v>
      </c>
      <c r="M34" s="245">
        <f>G34*(1+L34/100)</f>
        <v>0</v>
      </c>
      <c r="N34" s="243">
        <v>0</v>
      </c>
      <c r="O34" s="243">
        <f>ROUND(E34*N34,2)</f>
        <v>0</v>
      </c>
      <c r="P34" s="243">
        <v>0</v>
      </c>
      <c r="Q34" s="243">
        <f>ROUND(E34*P34,2)</f>
        <v>0</v>
      </c>
      <c r="R34" s="245"/>
      <c r="S34" s="245" t="s">
        <v>137</v>
      </c>
      <c r="T34" s="246" t="s">
        <v>138</v>
      </c>
      <c r="U34" s="222">
        <v>0.14699999999999999</v>
      </c>
      <c r="V34" s="222">
        <f>ROUND(E34*U34,2)</f>
        <v>0.28999999999999998</v>
      </c>
      <c r="W34" s="222"/>
      <c r="X34" s="222" t="s">
        <v>139</v>
      </c>
      <c r="Y34" s="222" t="s">
        <v>140</v>
      </c>
      <c r="Z34" s="212"/>
      <c r="AA34" s="212"/>
      <c r="AB34" s="212"/>
      <c r="AC34" s="212"/>
      <c r="AD34" s="212"/>
      <c r="AE34" s="212"/>
      <c r="AF34" s="212"/>
      <c r="AG34" s="212" t="s">
        <v>141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40">
        <v>26</v>
      </c>
      <c r="B35" s="241" t="s">
        <v>197</v>
      </c>
      <c r="C35" s="251" t="s">
        <v>198</v>
      </c>
      <c r="D35" s="242" t="s">
        <v>136</v>
      </c>
      <c r="E35" s="243">
        <v>2</v>
      </c>
      <c r="F35" s="244"/>
      <c r="G35" s="245">
        <f>ROUND(E35*F35,2)</f>
        <v>0</v>
      </c>
      <c r="H35" s="244"/>
      <c r="I35" s="245">
        <f>ROUND(E35*H35,2)</f>
        <v>0</v>
      </c>
      <c r="J35" s="244"/>
      <c r="K35" s="245">
        <f>ROUND(E35*J35,2)</f>
        <v>0</v>
      </c>
      <c r="L35" s="245">
        <v>12</v>
      </c>
      <c r="M35" s="245">
        <f>G35*(1+L35/100)</f>
        <v>0</v>
      </c>
      <c r="N35" s="243">
        <v>1.1E-4</v>
      </c>
      <c r="O35" s="243">
        <f>ROUND(E35*N35,2)</f>
        <v>0</v>
      </c>
      <c r="P35" s="243">
        <v>0</v>
      </c>
      <c r="Q35" s="243">
        <f>ROUND(E35*P35,2)</f>
        <v>0</v>
      </c>
      <c r="R35" s="245" t="s">
        <v>160</v>
      </c>
      <c r="S35" s="245" t="s">
        <v>150</v>
      </c>
      <c r="T35" s="246" t="s">
        <v>150</v>
      </c>
      <c r="U35" s="222">
        <v>0.15620000000000001</v>
      </c>
      <c r="V35" s="222">
        <f>ROUND(E35*U35,2)</f>
        <v>0.31</v>
      </c>
      <c r="W35" s="222"/>
      <c r="X35" s="222" t="s">
        <v>139</v>
      </c>
      <c r="Y35" s="222" t="s">
        <v>140</v>
      </c>
      <c r="Z35" s="212"/>
      <c r="AA35" s="212"/>
      <c r="AB35" s="212"/>
      <c r="AC35" s="212"/>
      <c r="AD35" s="212"/>
      <c r="AE35" s="212"/>
      <c r="AF35" s="212"/>
      <c r="AG35" s="212" t="s">
        <v>141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40">
        <v>27</v>
      </c>
      <c r="B36" s="241" t="s">
        <v>199</v>
      </c>
      <c r="C36" s="251" t="s">
        <v>200</v>
      </c>
      <c r="D36" s="242" t="s">
        <v>136</v>
      </c>
      <c r="E36" s="243">
        <v>2</v>
      </c>
      <c r="F36" s="244"/>
      <c r="G36" s="245">
        <f>ROUND(E36*F36,2)</f>
        <v>0</v>
      </c>
      <c r="H36" s="244"/>
      <c r="I36" s="245">
        <f>ROUND(E36*H36,2)</f>
        <v>0</v>
      </c>
      <c r="J36" s="244"/>
      <c r="K36" s="245">
        <f>ROUND(E36*J36,2)</f>
        <v>0</v>
      </c>
      <c r="L36" s="245">
        <v>12</v>
      </c>
      <c r="M36" s="245">
        <f>G36*(1+L36/100)</f>
        <v>0</v>
      </c>
      <c r="N36" s="243">
        <v>1.2E-4</v>
      </c>
      <c r="O36" s="243">
        <f>ROUND(E36*N36,2)</f>
        <v>0</v>
      </c>
      <c r="P36" s="243">
        <v>0</v>
      </c>
      <c r="Q36" s="243">
        <f>ROUND(E36*P36,2)</f>
        <v>0</v>
      </c>
      <c r="R36" s="245" t="s">
        <v>160</v>
      </c>
      <c r="S36" s="245" t="s">
        <v>150</v>
      </c>
      <c r="T36" s="246" t="s">
        <v>150</v>
      </c>
      <c r="U36" s="222">
        <v>0.26800000000000002</v>
      </c>
      <c r="V36" s="222">
        <f>ROUND(E36*U36,2)</f>
        <v>0.54</v>
      </c>
      <c r="W36" s="222"/>
      <c r="X36" s="222" t="s">
        <v>139</v>
      </c>
      <c r="Y36" s="222" t="s">
        <v>140</v>
      </c>
      <c r="Z36" s="212"/>
      <c r="AA36" s="212"/>
      <c r="AB36" s="212"/>
      <c r="AC36" s="212"/>
      <c r="AD36" s="212"/>
      <c r="AE36" s="212"/>
      <c r="AF36" s="212"/>
      <c r="AG36" s="212" t="s">
        <v>141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40">
        <v>28</v>
      </c>
      <c r="B37" s="241" t="s">
        <v>201</v>
      </c>
      <c r="C37" s="251" t="s">
        <v>202</v>
      </c>
      <c r="D37" s="242" t="s">
        <v>136</v>
      </c>
      <c r="E37" s="243">
        <v>2</v>
      </c>
      <c r="F37" s="244"/>
      <c r="G37" s="245">
        <f>ROUND(E37*F37,2)</f>
        <v>0</v>
      </c>
      <c r="H37" s="244"/>
      <c r="I37" s="245">
        <f>ROUND(E37*H37,2)</f>
        <v>0</v>
      </c>
      <c r="J37" s="244"/>
      <c r="K37" s="245">
        <f>ROUND(E37*J37,2)</f>
        <v>0</v>
      </c>
      <c r="L37" s="245">
        <v>12</v>
      </c>
      <c r="M37" s="245">
        <f>G37*(1+L37/100)</f>
        <v>0</v>
      </c>
      <c r="N37" s="243">
        <v>1.1E-4</v>
      </c>
      <c r="O37" s="243">
        <f>ROUND(E37*N37,2)</f>
        <v>0</v>
      </c>
      <c r="P37" s="243">
        <v>0</v>
      </c>
      <c r="Q37" s="243">
        <f>ROUND(E37*P37,2)</f>
        <v>0</v>
      </c>
      <c r="R37" s="245" t="s">
        <v>160</v>
      </c>
      <c r="S37" s="245" t="s">
        <v>150</v>
      </c>
      <c r="T37" s="246" t="s">
        <v>150</v>
      </c>
      <c r="U37" s="222">
        <v>0.1772</v>
      </c>
      <c r="V37" s="222">
        <f>ROUND(E37*U37,2)</f>
        <v>0.35</v>
      </c>
      <c r="W37" s="222"/>
      <c r="X37" s="222" t="s">
        <v>139</v>
      </c>
      <c r="Y37" s="222" t="s">
        <v>140</v>
      </c>
      <c r="Z37" s="212"/>
      <c r="AA37" s="212"/>
      <c r="AB37" s="212"/>
      <c r="AC37" s="212"/>
      <c r="AD37" s="212"/>
      <c r="AE37" s="212"/>
      <c r="AF37" s="212"/>
      <c r="AG37" s="212" t="s">
        <v>141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40">
        <v>29</v>
      </c>
      <c r="B38" s="241" t="s">
        <v>203</v>
      </c>
      <c r="C38" s="251" t="s">
        <v>204</v>
      </c>
      <c r="D38" s="242" t="s">
        <v>136</v>
      </c>
      <c r="E38" s="243">
        <v>3</v>
      </c>
      <c r="F38" s="244"/>
      <c r="G38" s="245">
        <f>ROUND(E38*F38,2)</f>
        <v>0</v>
      </c>
      <c r="H38" s="244"/>
      <c r="I38" s="245">
        <f>ROUND(E38*H38,2)</f>
        <v>0</v>
      </c>
      <c r="J38" s="244"/>
      <c r="K38" s="245">
        <f>ROUND(E38*J38,2)</f>
        <v>0</v>
      </c>
      <c r="L38" s="245">
        <v>12</v>
      </c>
      <c r="M38" s="245">
        <f>G38*(1+L38/100)</f>
        <v>0</v>
      </c>
      <c r="N38" s="243">
        <v>3.8999999999999999E-4</v>
      </c>
      <c r="O38" s="243">
        <f>ROUND(E38*N38,2)</f>
        <v>0</v>
      </c>
      <c r="P38" s="243">
        <v>0</v>
      </c>
      <c r="Q38" s="243">
        <f>ROUND(E38*P38,2)</f>
        <v>0</v>
      </c>
      <c r="R38" s="245" t="s">
        <v>160</v>
      </c>
      <c r="S38" s="245" t="s">
        <v>150</v>
      </c>
      <c r="T38" s="246" t="s">
        <v>150</v>
      </c>
      <c r="U38" s="222">
        <v>0.40050000000000002</v>
      </c>
      <c r="V38" s="222">
        <f>ROUND(E38*U38,2)</f>
        <v>1.2</v>
      </c>
      <c r="W38" s="222"/>
      <c r="X38" s="222" t="s">
        <v>139</v>
      </c>
      <c r="Y38" s="222" t="s">
        <v>140</v>
      </c>
      <c r="Z38" s="212"/>
      <c r="AA38" s="212"/>
      <c r="AB38" s="212"/>
      <c r="AC38" s="212"/>
      <c r="AD38" s="212"/>
      <c r="AE38" s="212"/>
      <c r="AF38" s="212"/>
      <c r="AG38" s="212" t="s">
        <v>141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ht="22.5" outlineLevel="1" x14ac:dyDescent="0.2">
      <c r="A39" s="240">
        <v>30</v>
      </c>
      <c r="B39" s="241" t="s">
        <v>205</v>
      </c>
      <c r="C39" s="251" t="s">
        <v>206</v>
      </c>
      <c r="D39" s="242" t="s">
        <v>136</v>
      </c>
      <c r="E39" s="243">
        <v>166</v>
      </c>
      <c r="F39" s="244"/>
      <c r="G39" s="245">
        <f>ROUND(E39*F39,2)</f>
        <v>0</v>
      </c>
      <c r="H39" s="244"/>
      <c r="I39" s="245">
        <f>ROUND(E39*H39,2)</f>
        <v>0</v>
      </c>
      <c r="J39" s="244"/>
      <c r="K39" s="245">
        <f>ROUND(E39*J39,2)</f>
        <v>0</v>
      </c>
      <c r="L39" s="245">
        <v>12</v>
      </c>
      <c r="M39" s="245">
        <f>G39*(1+L39/100)</f>
        <v>0</v>
      </c>
      <c r="N39" s="243">
        <v>3.0000000000000001E-5</v>
      </c>
      <c r="O39" s="243">
        <f>ROUND(E39*N39,2)</f>
        <v>0</v>
      </c>
      <c r="P39" s="243">
        <v>0</v>
      </c>
      <c r="Q39" s="243">
        <f>ROUND(E39*P39,2)</f>
        <v>0</v>
      </c>
      <c r="R39" s="245" t="s">
        <v>160</v>
      </c>
      <c r="S39" s="245" t="s">
        <v>150</v>
      </c>
      <c r="T39" s="246" t="s">
        <v>150</v>
      </c>
      <c r="U39" s="222">
        <v>0.14130000000000001</v>
      </c>
      <c r="V39" s="222">
        <f>ROUND(E39*U39,2)</f>
        <v>23.46</v>
      </c>
      <c r="W39" s="222"/>
      <c r="X39" s="222" t="s">
        <v>139</v>
      </c>
      <c r="Y39" s="222" t="s">
        <v>140</v>
      </c>
      <c r="Z39" s="212"/>
      <c r="AA39" s="212"/>
      <c r="AB39" s="212"/>
      <c r="AC39" s="212"/>
      <c r="AD39" s="212"/>
      <c r="AE39" s="212"/>
      <c r="AF39" s="212"/>
      <c r="AG39" s="212" t="s">
        <v>141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1" x14ac:dyDescent="0.2">
      <c r="A40" s="240">
        <v>31</v>
      </c>
      <c r="B40" s="241" t="s">
        <v>207</v>
      </c>
      <c r="C40" s="251" t="s">
        <v>208</v>
      </c>
      <c r="D40" s="242" t="s">
        <v>136</v>
      </c>
      <c r="E40" s="243">
        <v>3</v>
      </c>
      <c r="F40" s="244"/>
      <c r="G40" s="245">
        <f>ROUND(E40*F40,2)</f>
        <v>0</v>
      </c>
      <c r="H40" s="244"/>
      <c r="I40" s="245">
        <f>ROUND(E40*H40,2)</f>
        <v>0</v>
      </c>
      <c r="J40" s="244"/>
      <c r="K40" s="245">
        <f>ROUND(E40*J40,2)</f>
        <v>0</v>
      </c>
      <c r="L40" s="245">
        <v>12</v>
      </c>
      <c r="M40" s="245">
        <f>G40*(1+L40/100)</f>
        <v>0</v>
      </c>
      <c r="N40" s="243">
        <v>6.3000000000000003E-4</v>
      </c>
      <c r="O40" s="243">
        <f>ROUND(E40*N40,2)</f>
        <v>0</v>
      </c>
      <c r="P40" s="243">
        <v>0</v>
      </c>
      <c r="Q40" s="243">
        <f>ROUND(E40*P40,2)</f>
        <v>0</v>
      </c>
      <c r="R40" s="245" t="s">
        <v>160</v>
      </c>
      <c r="S40" s="245" t="s">
        <v>150</v>
      </c>
      <c r="T40" s="246" t="s">
        <v>150</v>
      </c>
      <c r="U40" s="222">
        <v>0.42120000000000002</v>
      </c>
      <c r="V40" s="222">
        <f>ROUND(E40*U40,2)</f>
        <v>1.26</v>
      </c>
      <c r="W40" s="222"/>
      <c r="X40" s="222" t="s">
        <v>139</v>
      </c>
      <c r="Y40" s="222" t="s">
        <v>140</v>
      </c>
      <c r="Z40" s="212"/>
      <c r="AA40" s="212"/>
      <c r="AB40" s="212"/>
      <c r="AC40" s="212"/>
      <c r="AD40" s="212"/>
      <c r="AE40" s="212"/>
      <c r="AF40" s="212"/>
      <c r="AG40" s="212" t="s">
        <v>141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ht="22.5" outlineLevel="1" x14ac:dyDescent="0.2">
      <c r="A41" s="233">
        <v>32</v>
      </c>
      <c r="B41" s="234" t="s">
        <v>209</v>
      </c>
      <c r="C41" s="252" t="s">
        <v>210</v>
      </c>
      <c r="D41" s="235" t="s">
        <v>136</v>
      </c>
      <c r="E41" s="236">
        <v>3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12</v>
      </c>
      <c r="M41" s="238">
        <f>G41*(1+L41/100)</f>
        <v>0</v>
      </c>
      <c r="N41" s="236">
        <v>8.0000000000000007E-5</v>
      </c>
      <c r="O41" s="236">
        <f>ROUND(E41*N41,2)</f>
        <v>0</v>
      </c>
      <c r="P41" s="236">
        <v>3.0000000000000001E-3</v>
      </c>
      <c r="Q41" s="236">
        <f>ROUND(E41*P41,2)</f>
        <v>0.01</v>
      </c>
      <c r="R41" s="238" t="s">
        <v>211</v>
      </c>
      <c r="S41" s="238" t="s">
        <v>150</v>
      </c>
      <c r="T41" s="239" t="s">
        <v>150</v>
      </c>
      <c r="U41" s="222">
        <v>0.32400000000000001</v>
      </c>
      <c r="V41" s="222">
        <f>ROUND(E41*U41,2)</f>
        <v>0.97</v>
      </c>
      <c r="W41" s="222"/>
      <c r="X41" s="222" t="s">
        <v>139</v>
      </c>
      <c r="Y41" s="222" t="s">
        <v>140</v>
      </c>
      <c r="Z41" s="212"/>
      <c r="AA41" s="212"/>
      <c r="AB41" s="212"/>
      <c r="AC41" s="212"/>
      <c r="AD41" s="212"/>
      <c r="AE41" s="212"/>
      <c r="AF41" s="212"/>
      <c r="AG41" s="212" t="s">
        <v>141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2">
      <c r="A42" s="219"/>
      <c r="B42" s="220"/>
      <c r="C42" s="253" t="s">
        <v>212</v>
      </c>
      <c r="D42" s="247"/>
      <c r="E42" s="247"/>
      <c r="F42" s="247"/>
      <c r="G42" s="247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152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33">
        <v>33</v>
      </c>
      <c r="B43" s="234" t="s">
        <v>213</v>
      </c>
      <c r="C43" s="252" t="s">
        <v>214</v>
      </c>
      <c r="D43" s="235" t="s">
        <v>136</v>
      </c>
      <c r="E43" s="236">
        <v>166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12</v>
      </c>
      <c r="M43" s="238">
        <f>G43*(1+L43/100)</f>
        <v>0</v>
      </c>
      <c r="N43" s="236">
        <v>8.0000000000000007E-5</v>
      </c>
      <c r="O43" s="236">
        <f>ROUND(E43*N43,2)</f>
        <v>0.01</v>
      </c>
      <c r="P43" s="236">
        <v>1E-3</v>
      </c>
      <c r="Q43" s="236">
        <f>ROUND(E43*P43,2)</f>
        <v>0.17</v>
      </c>
      <c r="R43" s="238" t="s">
        <v>211</v>
      </c>
      <c r="S43" s="238" t="s">
        <v>150</v>
      </c>
      <c r="T43" s="239" t="s">
        <v>150</v>
      </c>
      <c r="U43" s="222">
        <v>0.152</v>
      </c>
      <c r="V43" s="222">
        <f>ROUND(E43*U43,2)</f>
        <v>25.23</v>
      </c>
      <c r="W43" s="222"/>
      <c r="X43" s="222" t="s">
        <v>139</v>
      </c>
      <c r="Y43" s="222" t="s">
        <v>140</v>
      </c>
      <c r="Z43" s="212"/>
      <c r="AA43" s="212"/>
      <c r="AB43" s="212"/>
      <c r="AC43" s="212"/>
      <c r="AD43" s="212"/>
      <c r="AE43" s="212"/>
      <c r="AF43" s="212"/>
      <c r="AG43" s="212" t="s">
        <v>141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">
      <c r="A44" s="219"/>
      <c r="B44" s="220"/>
      <c r="C44" s="253" t="s">
        <v>212</v>
      </c>
      <c r="D44" s="247"/>
      <c r="E44" s="247"/>
      <c r="F44" s="247"/>
      <c r="G44" s="247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152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40">
        <v>34</v>
      </c>
      <c r="B45" s="241" t="s">
        <v>215</v>
      </c>
      <c r="C45" s="251" t="s">
        <v>216</v>
      </c>
      <c r="D45" s="242" t="s">
        <v>136</v>
      </c>
      <c r="E45" s="243">
        <v>11</v>
      </c>
      <c r="F45" s="244"/>
      <c r="G45" s="245">
        <f>ROUND(E45*F45,2)</f>
        <v>0</v>
      </c>
      <c r="H45" s="244"/>
      <c r="I45" s="245">
        <f>ROUND(E45*H45,2)</f>
        <v>0</v>
      </c>
      <c r="J45" s="244"/>
      <c r="K45" s="245">
        <f>ROUND(E45*J45,2)</f>
        <v>0</v>
      </c>
      <c r="L45" s="245">
        <v>12</v>
      </c>
      <c r="M45" s="245">
        <f>G45*(1+L45/100)</f>
        <v>0</v>
      </c>
      <c r="N45" s="243">
        <v>0</v>
      </c>
      <c r="O45" s="243">
        <f>ROUND(E45*N45,2)</f>
        <v>0</v>
      </c>
      <c r="P45" s="243">
        <v>0</v>
      </c>
      <c r="Q45" s="243">
        <f>ROUND(E45*P45,2)</f>
        <v>0</v>
      </c>
      <c r="R45" s="245" t="s">
        <v>217</v>
      </c>
      <c r="S45" s="245" t="s">
        <v>150</v>
      </c>
      <c r="T45" s="246" t="s">
        <v>150</v>
      </c>
      <c r="U45" s="222">
        <v>0.9</v>
      </c>
      <c r="V45" s="222">
        <f>ROUND(E45*U45,2)</f>
        <v>9.9</v>
      </c>
      <c r="W45" s="222"/>
      <c r="X45" s="222" t="s">
        <v>139</v>
      </c>
      <c r="Y45" s="222" t="s">
        <v>140</v>
      </c>
      <c r="Z45" s="212"/>
      <c r="AA45" s="212"/>
      <c r="AB45" s="212"/>
      <c r="AC45" s="212"/>
      <c r="AD45" s="212"/>
      <c r="AE45" s="212"/>
      <c r="AF45" s="212"/>
      <c r="AG45" s="212" t="s">
        <v>141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40">
        <v>35</v>
      </c>
      <c r="B46" s="241" t="s">
        <v>218</v>
      </c>
      <c r="C46" s="251" t="s">
        <v>219</v>
      </c>
      <c r="D46" s="242" t="s">
        <v>136</v>
      </c>
      <c r="E46" s="243">
        <v>11</v>
      </c>
      <c r="F46" s="244"/>
      <c r="G46" s="245">
        <f>ROUND(E46*F46,2)</f>
        <v>0</v>
      </c>
      <c r="H46" s="244"/>
      <c r="I46" s="245">
        <f>ROUND(E46*H46,2)</f>
        <v>0</v>
      </c>
      <c r="J46" s="244"/>
      <c r="K46" s="245">
        <f>ROUND(E46*J46,2)</f>
        <v>0</v>
      </c>
      <c r="L46" s="245">
        <v>12</v>
      </c>
      <c r="M46" s="245">
        <f>G46*(1+L46/100)</f>
        <v>0</v>
      </c>
      <c r="N46" s="243">
        <v>1.0000000000000001E-5</v>
      </c>
      <c r="O46" s="243">
        <f>ROUND(E46*N46,2)</f>
        <v>0</v>
      </c>
      <c r="P46" s="243">
        <v>0</v>
      </c>
      <c r="Q46" s="243">
        <f>ROUND(E46*P46,2)</f>
        <v>0</v>
      </c>
      <c r="R46" s="245"/>
      <c r="S46" s="245" t="s">
        <v>137</v>
      </c>
      <c r="T46" s="246" t="s">
        <v>138</v>
      </c>
      <c r="U46" s="222">
        <v>0</v>
      </c>
      <c r="V46" s="222">
        <f>ROUND(E46*U46,2)</f>
        <v>0</v>
      </c>
      <c r="W46" s="222"/>
      <c r="X46" s="222" t="s">
        <v>155</v>
      </c>
      <c r="Y46" s="222" t="s">
        <v>140</v>
      </c>
      <c r="Z46" s="212"/>
      <c r="AA46" s="212"/>
      <c r="AB46" s="212"/>
      <c r="AC46" s="212"/>
      <c r="AD46" s="212"/>
      <c r="AE46" s="212"/>
      <c r="AF46" s="212"/>
      <c r="AG46" s="212" t="s">
        <v>156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33">
        <v>36</v>
      </c>
      <c r="B47" s="234" t="s">
        <v>220</v>
      </c>
      <c r="C47" s="252" t="s">
        <v>221</v>
      </c>
      <c r="D47" s="235" t="s">
        <v>159</v>
      </c>
      <c r="E47" s="236">
        <v>370</v>
      </c>
      <c r="F47" s="237"/>
      <c r="G47" s="238">
        <f>ROUND(E47*F47,2)</f>
        <v>0</v>
      </c>
      <c r="H47" s="237"/>
      <c r="I47" s="238">
        <f>ROUND(E47*H47,2)</f>
        <v>0</v>
      </c>
      <c r="J47" s="237"/>
      <c r="K47" s="238">
        <f>ROUND(E47*J47,2)</f>
        <v>0</v>
      </c>
      <c r="L47" s="238">
        <v>12</v>
      </c>
      <c r="M47" s="238">
        <f>G47*(1+L47/100)</f>
        <v>0</v>
      </c>
      <c r="N47" s="236">
        <v>4.8999999999999998E-4</v>
      </c>
      <c r="O47" s="236">
        <f>ROUND(E47*N47,2)</f>
        <v>0.18</v>
      </c>
      <c r="P47" s="236">
        <v>1.2999999999999999E-2</v>
      </c>
      <c r="Q47" s="236">
        <f>ROUND(E47*P47,2)</f>
        <v>4.8099999999999996</v>
      </c>
      <c r="R47" s="238"/>
      <c r="S47" s="238" t="s">
        <v>137</v>
      </c>
      <c r="T47" s="239" t="s">
        <v>150</v>
      </c>
      <c r="U47" s="222">
        <v>0.30099999999999999</v>
      </c>
      <c r="V47" s="222">
        <f>ROUND(E47*U47,2)</f>
        <v>111.37</v>
      </c>
      <c r="W47" s="222"/>
      <c r="X47" s="222" t="s">
        <v>139</v>
      </c>
      <c r="Y47" s="222" t="s">
        <v>140</v>
      </c>
      <c r="Z47" s="212"/>
      <c r="AA47" s="212"/>
      <c r="AB47" s="212"/>
      <c r="AC47" s="212"/>
      <c r="AD47" s="212"/>
      <c r="AE47" s="212"/>
      <c r="AF47" s="212"/>
      <c r="AG47" s="212" t="s">
        <v>141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">
      <c r="A48" s="219"/>
      <c r="B48" s="220"/>
      <c r="C48" s="253" t="s">
        <v>212</v>
      </c>
      <c r="D48" s="247"/>
      <c r="E48" s="247"/>
      <c r="F48" s="247"/>
      <c r="G48" s="247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152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33">
        <v>37</v>
      </c>
      <c r="B49" s="234" t="s">
        <v>222</v>
      </c>
      <c r="C49" s="252" t="s">
        <v>223</v>
      </c>
      <c r="D49" s="235" t="s">
        <v>159</v>
      </c>
      <c r="E49" s="236">
        <v>480</v>
      </c>
      <c r="F49" s="237"/>
      <c r="G49" s="238">
        <f>ROUND(E49*F49,2)</f>
        <v>0</v>
      </c>
      <c r="H49" s="237"/>
      <c r="I49" s="238">
        <f>ROUND(E49*H49,2)</f>
        <v>0</v>
      </c>
      <c r="J49" s="237"/>
      <c r="K49" s="238">
        <f>ROUND(E49*J49,2)</f>
        <v>0</v>
      </c>
      <c r="L49" s="238">
        <v>12</v>
      </c>
      <c r="M49" s="238">
        <f>G49*(1+L49/100)</f>
        <v>0</v>
      </c>
      <c r="N49" s="236">
        <v>4.8999999999999998E-4</v>
      </c>
      <c r="O49" s="236">
        <f>ROUND(E49*N49,2)</f>
        <v>0.24</v>
      </c>
      <c r="P49" s="236">
        <v>2E-3</v>
      </c>
      <c r="Q49" s="236">
        <f>ROUND(E49*P49,2)</f>
        <v>0.96</v>
      </c>
      <c r="R49" s="238"/>
      <c r="S49" s="238" t="s">
        <v>137</v>
      </c>
      <c r="T49" s="239" t="s">
        <v>150</v>
      </c>
      <c r="U49" s="222">
        <v>0.17599999999999999</v>
      </c>
      <c r="V49" s="222">
        <f>ROUND(E49*U49,2)</f>
        <v>84.48</v>
      </c>
      <c r="W49" s="222"/>
      <c r="X49" s="222" t="s">
        <v>139</v>
      </c>
      <c r="Y49" s="222" t="s">
        <v>140</v>
      </c>
      <c r="Z49" s="212"/>
      <c r="AA49" s="212"/>
      <c r="AB49" s="212"/>
      <c r="AC49" s="212"/>
      <c r="AD49" s="212"/>
      <c r="AE49" s="212"/>
      <c r="AF49" s="212"/>
      <c r="AG49" s="212" t="s">
        <v>141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2" x14ac:dyDescent="0.2">
      <c r="A50" s="219"/>
      <c r="B50" s="220"/>
      <c r="C50" s="253" t="s">
        <v>212</v>
      </c>
      <c r="D50" s="247"/>
      <c r="E50" s="247"/>
      <c r="F50" s="247"/>
      <c r="G50" s="247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152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33">
        <v>38</v>
      </c>
      <c r="B51" s="234" t="s">
        <v>224</v>
      </c>
      <c r="C51" s="252" t="s">
        <v>225</v>
      </c>
      <c r="D51" s="235" t="s">
        <v>226</v>
      </c>
      <c r="E51" s="236">
        <v>57.75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12</v>
      </c>
      <c r="M51" s="238">
        <f>G51*(1+L51/100)</f>
        <v>0</v>
      </c>
      <c r="N51" s="236">
        <v>6.8000000000000005E-2</v>
      </c>
      <c r="O51" s="236">
        <f>ROUND(E51*N51,2)</f>
        <v>3.93</v>
      </c>
      <c r="P51" s="236">
        <v>0</v>
      </c>
      <c r="Q51" s="236">
        <f>ROUND(E51*P51,2)</f>
        <v>0</v>
      </c>
      <c r="R51" s="238" t="s">
        <v>227</v>
      </c>
      <c r="S51" s="238" t="s">
        <v>150</v>
      </c>
      <c r="T51" s="239" t="s">
        <v>150</v>
      </c>
      <c r="U51" s="222">
        <v>0.71397999999999995</v>
      </c>
      <c r="V51" s="222">
        <f>ROUND(E51*U51,2)</f>
        <v>41.23</v>
      </c>
      <c r="W51" s="222"/>
      <c r="X51" s="222" t="s">
        <v>139</v>
      </c>
      <c r="Y51" s="222" t="s">
        <v>140</v>
      </c>
      <c r="Z51" s="212"/>
      <c r="AA51" s="212"/>
      <c r="AB51" s="212"/>
      <c r="AC51" s="212"/>
      <c r="AD51" s="212"/>
      <c r="AE51" s="212"/>
      <c r="AF51" s="212"/>
      <c r="AG51" s="212" t="s">
        <v>141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2">
      <c r="A52" s="219"/>
      <c r="B52" s="220"/>
      <c r="C52" s="254" t="s">
        <v>228</v>
      </c>
      <c r="D52" s="248"/>
      <c r="E52" s="248"/>
      <c r="F52" s="248"/>
      <c r="G52" s="248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229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">
      <c r="A53" s="219"/>
      <c r="B53" s="220"/>
      <c r="C53" s="255" t="s">
        <v>230</v>
      </c>
      <c r="D53" s="223"/>
      <c r="E53" s="224"/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231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55" t="s">
        <v>232</v>
      </c>
      <c r="D54" s="223"/>
      <c r="E54" s="224">
        <v>36.630000000000003</v>
      </c>
      <c r="F54" s="222"/>
      <c r="G54" s="222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231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2">
      <c r="A55" s="219"/>
      <c r="B55" s="220"/>
      <c r="C55" s="255" t="s">
        <v>233</v>
      </c>
      <c r="D55" s="223"/>
      <c r="E55" s="224">
        <v>21.12</v>
      </c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231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40">
        <v>39</v>
      </c>
      <c r="B56" s="241" t="s">
        <v>234</v>
      </c>
      <c r="C56" s="251" t="s">
        <v>235</v>
      </c>
      <c r="D56" s="242" t="s">
        <v>136</v>
      </c>
      <c r="E56" s="243">
        <v>25</v>
      </c>
      <c r="F56" s="244"/>
      <c r="G56" s="245">
        <f>ROUND(E56*F56,2)</f>
        <v>0</v>
      </c>
      <c r="H56" s="244"/>
      <c r="I56" s="245">
        <f>ROUND(E56*H56,2)</f>
        <v>0</v>
      </c>
      <c r="J56" s="244"/>
      <c r="K56" s="245">
        <f>ROUND(E56*J56,2)</f>
        <v>0</v>
      </c>
      <c r="L56" s="245">
        <v>12</v>
      </c>
      <c r="M56" s="245">
        <f>G56*(1+L56/100)</f>
        <v>0</v>
      </c>
      <c r="N56" s="243">
        <v>3.3500000000000001E-3</v>
      </c>
      <c r="O56" s="243">
        <f>ROUND(E56*N56,2)</f>
        <v>0.08</v>
      </c>
      <c r="P56" s="243">
        <v>0</v>
      </c>
      <c r="Q56" s="243">
        <f>ROUND(E56*P56,2)</f>
        <v>0</v>
      </c>
      <c r="R56" s="245"/>
      <c r="S56" s="245" t="s">
        <v>150</v>
      </c>
      <c r="T56" s="246" t="s">
        <v>150</v>
      </c>
      <c r="U56" s="222">
        <v>0.55600000000000005</v>
      </c>
      <c r="V56" s="222">
        <f>ROUND(E56*U56,2)</f>
        <v>13.9</v>
      </c>
      <c r="W56" s="222"/>
      <c r="X56" s="222" t="s">
        <v>139</v>
      </c>
      <c r="Y56" s="222" t="s">
        <v>140</v>
      </c>
      <c r="Z56" s="212"/>
      <c r="AA56" s="212"/>
      <c r="AB56" s="212"/>
      <c r="AC56" s="212"/>
      <c r="AD56" s="212"/>
      <c r="AE56" s="212"/>
      <c r="AF56" s="212"/>
      <c r="AG56" s="212" t="s">
        <v>141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40">
        <v>40</v>
      </c>
      <c r="B57" s="241" t="s">
        <v>236</v>
      </c>
      <c r="C57" s="251" t="s">
        <v>237</v>
      </c>
      <c r="D57" s="242" t="s">
        <v>136</v>
      </c>
      <c r="E57" s="243">
        <v>8</v>
      </c>
      <c r="F57" s="244"/>
      <c r="G57" s="245">
        <f>ROUND(E57*F57,2)</f>
        <v>0</v>
      </c>
      <c r="H57" s="244"/>
      <c r="I57" s="245">
        <f>ROUND(E57*H57,2)</f>
        <v>0</v>
      </c>
      <c r="J57" s="244"/>
      <c r="K57" s="245">
        <f>ROUND(E57*J57,2)</f>
        <v>0</v>
      </c>
      <c r="L57" s="245">
        <v>12</v>
      </c>
      <c r="M57" s="245">
        <f>G57*(1+L57/100)</f>
        <v>0</v>
      </c>
      <c r="N57" s="243">
        <v>0</v>
      </c>
      <c r="O57" s="243">
        <f>ROUND(E57*N57,2)</f>
        <v>0</v>
      </c>
      <c r="P57" s="243">
        <v>0</v>
      </c>
      <c r="Q57" s="243">
        <f>ROUND(E57*P57,2)</f>
        <v>0</v>
      </c>
      <c r="R57" s="245"/>
      <c r="S57" s="245" t="s">
        <v>137</v>
      </c>
      <c r="T57" s="246" t="s">
        <v>138</v>
      </c>
      <c r="U57" s="222">
        <v>7.3791700000000002</v>
      </c>
      <c r="V57" s="222">
        <f>ROUND(E57*U57,2)</f>
        <v>59.03</v>
      </c>
      <c r="W57" s="222"/>
      <c r="X57" s="222" t="s">
        <v>139</v>
      </c>
      <c r="Y57" s="222" t="s">
        <v>140</v>
      </c>
      <c r="Z57" s="212"/>
      <c r="AA57" s="212"/>
      <c r="AB57" s="212"/>
      <c r="AC57" s="212"/>
      <c r="AD57" s="212"/>
      <c r="AE57" s="212"/>
      <c r="AF57" s="212"/>
      <c r="AG57" s="212" t="s">
        <v>141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40">
        <v>41</v>
      </c>
      <c r="B58" s="241" t="s">
        <v>238</v>
      </c>
      <c r="C58" s="251" t="s">
        <v>239</v>
      </c>
      <c r="D58" s="242" t="s">
        <v>136</v>
      </c>
      <c r="E58" s="243">
        <v>3</v>
      </c>
      <c r="F58" s="244"/>
      <c r="G58" s="245">
        <f>ROUND(E58*F58,2)</f>
        <v>0</v>
      </c>
      <c r="H58" s="244"/>
      <c r="I58" s="245">
        <f>ROUND(E58*H58,2)</f>
        <v>0</v>
      </c>
      <c r="J58" s="244"/>
      <c r="K58" s="245">
        <f>ROUND(E58*J58,2)</f>
        <v>0</v>
      </c>
      <c r="L58" s="245">
        <v>12</v>
      </c>
      <c r="M58" s="245">
        <f>G58*(1+L58/100)</f>
        <v>0</v>
      </c>
      <c r="N58" s="243">
        <v>0</v>
      </c>
      <c r="O58" s="243">
        <f>ROUND(E58*N58,2)</f>
        <v>0</v>
      </c>
      <c r="P58" s="243">
        <v>0</v>
      </c>
      <c r="Q58" s="243">
        <f>ROUND(E58*P58,2)</f>
        <v>0</v>
      </c>
      <c r="R58" s="245" t="s">
        <v>160</v>
      </c>
      <c r="S58" s="245" t="s">
        <v>150</v>
      </c>
      <c r="T58" s="246" t="s">
        <v>150</v>
      </c>
      <c r="U58" s="222">
        <v>0.2</v>
      </c>
      <c r="V58" s="222">
        <f>ROUND(E58*U58,2)</f>
        <v>0.6</v>
      </c>
      <c r="W58" s="222"/>
      <c r="X58" s="222" t="s">
        <v>139</v>
      </c>
      <c r="Y58" s="222" t="s">
        <v>140</v>
      </c>
      <c r="Z58" s="212"/>
      <c r="AA58" s="212"/>
      <c r="AB58" s="212"/>
      <c r="AC58" s="212"/>
      <c r="AD58" s="212"/>
      <c r="AE58" s="212"/>
      <c r="AF58" s="212"/>
      <c r="AG58" s="212" t="s">
        <v>141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40">
        <v>42</v>
      </c>
      <c r="B59" s="241" t="s">
        <v>240</v>
      </c>
      <c r="C59" s="251" t="s">
        <v>241</v>
      </c>
      <c r="D59" s="242" t="s">
        <v>136</v>
      </c>
      <c r="E59" s="243">
        <v>3</v>
      </c>
      <c r="F59" s="244"/>
      <c r="G59" s="245">
        <f>ROUND(E59*F59,2)</f>
        <v>0</v>
      </c>
      <c r="H59" s="244"/>
      <c r="I59" s="245">
        <f>ROUND(E59*H59,2)</f>
        <v>0</v>
      </c>
      <c r="J59" s="244"/>
      <c r="K59" s="245">
        <f>ROUND(E59*J59,2)</f>
        <v>0</v>
      </c>
      <c r="L59" s="245">
        <v>12</v>
      </c>
      <c r="M59" s="245">
        <f>G59*(1+L59/100)</f>
        <v>0</v>
      </c>
      <c r="N59" s="243">
        <v>2.7999999999999998E-4</v>
      </c>
      <c r="O59" s="243">
        <f>ROUND(E59*N59,2)</f>
        <v>0</v>
      </c>
      <c r="P59" s="243">
        <v>0</v>
      </c>
      <c r="Q59" s="243">
        <f>ROUND(E59*P59,2)</f>
        <v>0</v>
      </c>
      <c r="R59" s="245" t="s">
        <v>242</v>
      </c>
      <c r="S59" s="245" t="s">
        <v>150</v>
      </c>
      <c r="T59" s="246" t="s">
        <v>150</v>
      </c>
      <c r="U59" s="222">
        <v>0</v>
      </c>
      <c r="V59" s="222">
        <f>ROUND(E59*U59,2)</f>
        <v>0</v>
      </c>
      <c r="W59" s="222"/>
      <c r="X59" s="222" t="s">
        <v>155</v>
      </c>
      <c r="Y59" s="222" t="s">
        <v>140</v>
      </c>
      <c r="Z59" s="212"/>
      <c r="AA59" s="212"/>
      <c r="AB59" s="212"/>
      <c r="AC59" s="212"/>
      <c r="AD59" s="212"/>
      <c r="AE59" s="212"/>
      <c r="AF59" s="212"/>
      <c r="AG59" s="212" t="s">
        <v>156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40">
        <v>43</v>
      </c>
      <c r="B60" s="241" t="s">
        <v>243</v>
      </c>
      <c r="C60" s="251" t="s">
        <v>244</v>
      </c>
      <c r="D60" s="242" t="s">
        <v>159</v>
      </c>
      <c r="E60" s="243">
        <v>30</v>
      </c>
      <c r="F60" s="244"/>
      <c r="G60" s="245">
        <f>ROUND(E60*F60,2)</f>
        <v>0</v>
      </c>
      <c r="H60" s="244"/>
      <c r="I60" s="245">
        <f>ROUND(E60*H60,2)</f>
        <v>0</v>
      </c>
      <c r="J60" s="244"/>
      <c r="K60" s="245">
        <f>ROUND(E60*J60,2)</f>
        <v>0</v>
      </c>
      <c r="L60" s="245">
        <v>12</v>
      </c>
      <c r="M60" s="245">
        <f>G60*(1+L60/100)</f>
        <v>0</v>
      </c>
      <c r="N60" s="243">
        <v>0</v>
      </c>
      <c r="O60" s="243">
        <f>ROUND(E60*N60,2)</f>
        <v>0</v>
      </c>
      <c r="P60" s="243">
        <v>0</v>
      </c>
      <c r="Q60" s="243">
        <f>ROUND(E60*P60,2)</f>
        <v>0</v>
      </c>
      <c r="R60" s="245"/>
      <c r="S60" s="245" t="s">
        <v>150</v>
      </c>
      <c r="T60" s="246" t="s">
        <v>150</v>
      </c>
      <c r="U60" s="222">
        <v>0.08</v>
      </c>
      <c r="V60" s="222">
        <f>ROUND(E60*U60,2)</f>
        <v>2.4</v>
      </c>
      <c r="W60" s="222"/>
      <c r="X60" s="222" t="s">
        <v>139</v>
      </c>
      <c r="Y60" s="222" t="s">
        <v>140</v>
      </c>
      <c r="Z60" s="212"/>
      <c r="AA60" s="212"/>
      <c r="AB60" s="212"/>
      <c r="AC60" s="212"/>
      <c r="AD60" s="212"/>
      <c r="AE60" s="212"/>
      <c r="AF60" s="212"/>
      <c r="AG60" s="212" t="s">
        <v>141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45" outlineLevel="1" x14ac:dyDescent="0.2">
      <c r="A61" s="240">
        <v>44</v>
      </c>
      <c r="B61" s="241" t="s">
        <v>245</v>
      </c>
      <c r="C61" s="251" t="s">
        <v>246</v>
      </c>
      <c r="D61" s="242" t="s">
        <v>159</v>
      </c>
      <c r="E61" s="243">
        <v>30</v>
      </c>
      <c r="F61" s="244"/>
      <c r="G61" s="245">
        <f>ROUND(E61*F61,2)</f>
        <v>0</v>
      </c>
      <c r="H61" s="244"/>
      <c r="I61" s="245">
        <f>ROUND(E61*H61,2)</f>
        <v>0</v>
      </c>
      <c r="J61" s="244"/>
      <c r="K61" s="245">
        <f>ROUND(E61*J61,2)</f>
        <v>0</v>
      </c>
      <c r="L61" s="245">
        <v>12</v>
      </c>
      <c r="M61" s="245">
        <f>G61*(1+L61/100)</f>
        <v>0</v>
      </c>
      <c r="N61" s="243">
        <v>1.9000000000000001E-4</v>
      </c>
      <c r="O61" s="243">
        <f>ROUND(E61*N61,2)</f>
        <v>0.01</v>
      </c>
      <c r="P61" s="243">
        <v>0</v>
      </c>
      <c r="Q61" s="243">
        <f>ROUND(E61*P61,2)</f>
        <v>0</v>
      </c>
      <c r="R61" s="245" t="s">
        <v>242</v>
      </c>
      <c r="S61" s="245" t="s">
        <v>150</v>
      </c>
      <c r="T61" s="246" t="s">
        <v>150</v>
      </c>
      <c r="U61" s="222">
        <v>0</v>
      </c>
      <c r="V61" s="222">
        <f>ROUND(E61*U61,2)</f>
        <v>0</v>
      </c>
      <c r="W61" s="222"/>
      <c r="X61" s="222" t="s">
        <v>155</v>
      </c>
      <c r="Y61" s="222" t="s">
        <v>140</v>
      </c>
      <c r="Z61" s="212"/>
      <c r="AA61" s="212"/>
      <c r="AB61" s="212"/>
      <c r="AC61" s="212"/>
      <c r="AD61" s="212"/>
      <c r="AE61" s="212"/>
      <c r="AF61" s="212"/>
      <c r="AG61" s="212" t="s">
        <v>156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40">
        <v>45</v>
      </c>
      <c r="B62" s="241" t="s">
        <v>247</v>
      </c>
      <c r="C62" s="251" t="s">
        <v>248</v>
      </c>
      <c r="D62" s="242" t="s">
        <v>159</v>
      </c>
      <c r="E62" s="243">
        <v>25</v>
      </c>
      <c r="F62" s="244"/>
      <c r="G62" s="245">
        <f>ROUND(E62*F62,2)</f>
        <v>0</v>
      </c>
      <c r="H62" s="244"/>
      <c r="I62" s="245">
        <f>ROUND(E62*H62,2)</f>
        <v>0</v>
      </c>
      <c r="J62" s="244"/>
      <c r="K62" s="245">
        <f>ROUND(E62*J62,2)</f>
        <v>0</v>
      </c>
      <c r="L62" s="245">
        <v>12</v>
      </c>
      <c r="M62" s="245">
        <f>G62*(1+L62/100)</f>
        <v>0</v>
      </c>
      <c r="N62" s="243">
        <v>0</v>
      </c>
      <c r="O62" s="243">
        <f>ROUND(E62*N62,2)</f>
        <v>0</v>
      </c>
      <c r="P62" s="243">
        <v>0</v>
      </c>
      <c r="Q62" s="243">
        <f>ROUND(E62*P62,2)</f>
        <v>0</v>
      </c>
      <c r="R62" s="245"/>
      <c r="S62" s="245" t="s">
        <v>150</v>
      </c>
      <c r="T62" s="246" t="s">
        <v>150</v>
      </c>
      <c r="U62" s="222">
        <v>0.14499999999999999</v>
      </c>
      <c r="V62" s="222">
        <f>ROUND(E62*U62,2)</f>
        <v>3.63</v>
      </c>
      <c r="W62" s="222"/>
      <c r="X62" s="222" t="s">
        <v>139</v>
      </c>
      <c r="Y62" s="222" t="s">
        <v>140</v>
      </c>
      <c r="Z62" s="212"/>
      <c r="AA62" s="212"/>
      <c r="AB62" s="212"/>
      <c r="AC62" s="212"/>
      <c r="AD62" s="212"/>
      <c r="AE62" s="212"/>
      <c r="AF62" s="212"/>
      <c r="AG62" s="212" t="s">
        <v>141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ht="45" outlineLevel="1" x14ac:dyDescent="0.2">
      <c r="A63" s="240">
        <v>46</v>
      </c>
      <c r="B63" s="241" t="s">
        <v>249</v>
      </c>
      <c r="C63" s="251" t="s">
        <v>250</v>
      </c>
      <c r="D63" s="242" t="s">
        <v>159</v>
      </c>
      <c r="E63" s="243">
        <v>25</v>
      </c>
      <c r="F63" s="244"/>
      <c r="G63" s="245">
        <f>ROUND(E63*F63,2)</f>
        <v>0</v>
      </c>
      <c r="H63" s="244"/>
      <c r="I63" s="245">
        <f>ROUND(E63*H63,2)</f>
        <v>0</v>
      </c>
      <c r="J63" s="244"/>
      <c r="K63" s="245">
        <f>ROUND(E63*J63,2)</f>
        <v>0</v>
      </c>
      <c r="L63" s="245">
        <v>12</v>
      </c>
      <c r="M63" s="245">
        <f>G63*(1+L63/100)</f>
        <v>0</v>
      </c>
      <c r="N63" s="243">
        <v>5.4000000000000001E-4</v>
      </c>
      <c r="O63" s="243">
        <f>ROUND(E63*N63,2)</f>
        <v>0.01</v>
      </c>
      <c r="P63" s="243">
        <v>0</v>
      </c>
      <c r="Q63" s="243">
        <f>ROUND(E63*P63,2)</f>
        <v>0</v>
      </c>
      <c r="R63" s="245" t="s">
        <v>242</v>
      </c>
      <c r="S63" s="245" t="s">
        <v>150</v>
      </c>
      <c r="T63" s="246" t="s">
        <v>150</v>
      </c>
      <c r="U63" s="222">
        <v>0</v>
      </c>
      <c r="V63" s="222">
        <f>ROUND(E63*U63,2)</f>
        <v>0</v>
      </c>
      <c r="W63" s="222"/>
      <c r="X63" s="222" t="s">
        <v>155</v>
      </c>
      <c r="Y63" s="222" t="s">
        <v>140</v>
      </c>
      <c r="Z63" s="212"/>
      <c r="AA63" s="212"/>
      <c r="AB63" s="212"/>
      <c r="AC63" s="212"/>
      <c r="AD63" s="212"/>
      <c r="AE63" s="212"/>
      <c r="AF63" s="212"/>
      <c r="AG63" s="212" t="s">
        <v>156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ht="22.5" outlineLevel="1" x14ac:dyDescent="0.2">
      <c r="A64" s="240">
        <v>47</v>
      </c>
      <c r="B64" s="241" t="s">
        <v>251</v>
      </c>
      <c r="C64" s="251" t="s">
        <v>252</v>
      </c>
      <c r="D64" s="242" t="s">
        <v>159</v>
      </c>
      <c r="E64" s="243">
        <v>50</v>
      </c>
      <c r="F64" s="244"/>
      <c r="G64" s="245">
        <f>ROUND(E64*F64,2)</f>
        <v>0</v>
      </c>
      <c r="H64" s="244"/>
      <c r="I64" s="245">
        <f>ROUND(E64*H64,2)</f>
        <v>0</v>
      </c>
      <c r="J64" s="244"/>
      <c r="K64" s="245">
        <f>ROUND(E64*J64,2)</f>
        <v>0</v>
      </c>
      <c r="L64" s="245">
        <v>12</v>
      </c>
      <c r="M64" s="245">
        <f>G64*(1+L64/100)</f>
        <v>0</v>
      </c>
      <c r="N64" s="243">
        <v>1.9000000000000001E-4</v>
      </c>
      <c r="O64" s="243">
        <f>ROUND(E64*N64,2)</f>
        <v>0.01</v>
      </c>
      <c r="P64" s="243">
        <v>0</v>
      </c>
      <c r="Q64" s="243">
        <f>ROUND(E64*P64,2)</f>
        <v>0</v>
      </c>
      <c r="R64" s="245" t="s">
        <v>160</v>
      </c>
      <c r="S64" s="245" t="s">
        <v>150</v>
      </c>
      <c r="T64" s="246" t="s">
        <v>150</v>
      </c>
      <c r="U64" s="222">
        <v>9.0670000000000001E-2</v>
      </c>
      <c r="V64" s="222">
        <f>ROUND(E64*U64,2)</f>
        <v>4.53</v>
      </c>
      <c r="W64" s="222"/>
      <c r="X64" s="222" t="s">
        <v>139</v>
      </c>
      <c r="Y64" s="222" t="s">
        <v>140</v>
      </c>
      <c r="Z64" s="212"/>
      <c r="AA64" s="212"/>
      <c r="AB64" s="212"/>
      <c r="AC64" s="212"/>
      <c r="AD64" s="212"/>
      <c r="AE64" s="212"/>
      <c r="AF64" s="212"/>
      <c r="AG64" s="212" t="s">
        <v>141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2.5" outlineLevel="1" x14ac:dyDescent="0.2">
      <c r="A65" s="240">
        <v>48</v>
      </c>
      <c r="B65" s="241" t="s">
        <v>253</v>
      </c>
      <c r="C65" s="251" t="s">
        <v>254</v>
      </c>
      <c r="D65" s="242" t="s">
        <v>159</v>
      </c>
      <c r="E65" s="243">
        <v>70</v>
      </c>
      <c r="F65" s="244"/>
      <c r="G65" s="245">
        <f>ROUND(E65*F65,2)</f>
        <v>0</v>
      </c>
      <c r="H65" s="244"/>
      <c r="I65" s="245">
        <f>ROUND(E65*H65,2)</f>
        <v>0</v>
      </c>
      <c r="J65" s="244"/>
      <c r="K65" s="245">
        <f>ROUND(E65*J65,2)</f>
        <v>0</v>
      </c>
      <c r="L65" s="245">
        <v>12</v>
      </c>
      <c r="M65" s="245">
        <f>G65*(1+L65/100)</f>
        <v>0</v>
      </c>
      <c r="N65" s="243">
        <v>6.9999999999999994E-5</v>
      </c>
      <c r="O65" s="243">
        <f>ROUND(E65*N65,2)</f>
        <v>0</v>
      </c>
      <c r="P65" s="243">
        <v>0</v>
      </c>
      <c r="Q65" s="243">
        <f>ROUND(E65*P65,2)</f>
        <v>0</v>
      </c>
      <c r="R65" s="245" t="s">
        <v>160</v>
      </c>
      <c r="S65" s="245" t="s">
        <v>150</v>
      </c>
      <c r="T65" s="246" t="s">
        <v>150</v>
      </c>
      <c r="U65" s="222">
        <v>8.2170000000000007E-2</v>
      </c>
      <c r="V65" s="222">
        <f>ROUND(E65*U65,2)</f>
        <v>5.75</v>
      </c>
      <c r="W65" s="222"/>
      <c r="X65" s="222" t="s">
        <v>139</v>
      </c>
      <c r="Y65" s="222" t="s">
        <v>140</v>
      </c>
      <c r="Z65" s="212"/>
      <c r="AA65" s="212"/>
      <c r="AB65" s="212"/>
      <c r="AC65" s="212"/>
      <c r="AD65" s="212"/>
      <c r="AE65" s="212"/>
      <c r="AF65" s="212"/>
      <c r="AG65" s="212" t="s">
        <v>141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2.5" outlineLevel="1" x14ac:dyDescent="0.2">
      <c r="A66" s="240">
        <v>49</v>
      </c>
      <c r="B66" s="241" t="s">
        <v>255</v>
      </c>
      <c r="C66" s="251" t="s">
        <v>256</v>
      </c>
      <c r="D66" s="242" t="s">
        <v>159</v>
      </c>
      <c r="E66" s="243">
        <v>230</v>
      </c>
      <c r="F66" s="244"/>
      <c r="G66" s="245">
        <f>ROUND(E66*F66,2)</f>
        <v>0</v>
      </c>
      <c r="H66" s="244"/>
      <c r="I66" s="245">
        <f>ROUND(E66*H66,2)</f>
        <v>0</v>
      </c>
      <c r="J66" s="244"/>
      <c r="K66" s="245">
        <f>ROUND(E66*J66,2)</f>
        <v>0</v>
      </c>
      <c r="L66" s="245">
        <v>12</v>
      </c>
      <c r="M66" s="245">
        <f>G66*(1+L66/100)</f>
        <v>0</v>
      </c>
      <c r="N66" s="243">
        <v>6.0000000000000002E-5</v>
      </c>
      <c r="O66" s="243">
        <f>ROUND(E66*N66,2)</f>
        <v>0.01</v>
      </c>
      <c r="P66" s="243">
        <v>0</v>
      </c>
      <c r="Q66" s="243">
        <f>ROUND(E66*P66,2)</f>
        <v>0</v>
      </c>
      <c r="R66" s="245" t="s">
        <v>160</v>
      </c>
      <c r="S66" s="245" t="s">
        <v>150</v>
      </c>
      <c r="T66" s="246" t="s">
        <v>150</v>
      </c>
      <c r="U66" s="222">
        <v>8.0170000000000005E-2</v>
      </c>
      <c r="V66" s="222">
        <f>ROUND(E66*U66,2)</f>
        <v>18.440000000000001</v>
      </c>
      <c r="W66" s="222"/>
      <c r="X66" s="222" t="s">
        <v>139</v>
      </c>
      <c r="Y66" s="222" t="s">
        <v>140</v>
      </c>
      <c r="Z66" s="212"/>
      <c r="AA66" s="212"/>
      <c r="AB66" s="212"/>
      <c r="AC66" s="212"/>
      <c r="AD66" s="212"/>
      <c r="AE66" s="212"/>
      <c r="AF66" s="212"/>
      <c r="AG66" s="212" t="s">
        <v>141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40">
        <v>50</v>
      </c>
      <c r="B67" s="241" t="s">
        <v>257</v>
      </c>
      <c r="C67" s="251" t="s">
        <v>258</v>
      </c>
      <c r="D67" s="242" t="s">
        <v>159</v>
      </c>
      <c r="E67" s="243">
        <v>110</v>
      </c>
      <c r="F67" s="244"/>
      <c r="G67" s="245">
        <f>ROUND(E67*F67,2)</f>
        <v>0</v>
      </c>
      <c r="H67" s="244"/>
      <c r="I67" s="245">
        <f>ROUND(E67*H67,2)</f>
        <v>0</v>
      </c>
      <c r="J67" s="244"/>
      <c r="K67" s="245">
        <f>ROUND(E67*J67,2)</f>
        <v>0</v>
      </c>
      <c r="L67" s="245">
        <v>12</v>
      </c>
      <c r="M67" s="245">
        <f>G67*(1+L67/100)</f>
        <v>0</v>
      </c>
      <c r="N67" s="243">
        <v>5.0000000000000002E-5</v>
      </c>
      <c r="O67" s="243">
        <f>ROUND(E67*N67,2)</f>
        <v>0.01</v>
      </c>
      <c r="P67" s="243">
        <v>0</v>
      </c>
      <c r="Q67" s="243">
        <f>ROUND(E67*P67,2)</f>
        <v>0</v>
      </c>
      <c r="R67" s="245" t="s">
        <v>160</v>
      </c>
      <c r="S67" s="245" t="s">
        <v>150</v>
      </c>
      <c r="T67" s="246" t="s">
        <v>150</v>
      </c>
      <c r="U67" s="222">
        <v>7.8E-2</v>
      </c>
      <c r="V67" s="222">
        <f>ROUND(E67*U67,2)</f>
        <v>8.58</v>
      </c>
      <c r="W67" s="222"/>
      <c r="X67" s="222" t="s">
        <v>139</v>
      </c>
      <c r="Y67" s="222" t="s">
        <v>140</v>
      </c>
      <c r="Z67" s="212"/>
      <c r="AA67" s="212"/>
      <c r="AB67" s="212"/>
      <c r="AC67" s="212"/>
      <c r="AD67" s="212"/>
      <c r="AE67" s="212"/>
      <c r="AF67" s="212"/>
      <c r="AG67" s="212" t="s">
        <v>141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40">
        <v>51</v>
      </c>
      <c r="B68" s="241" t="s">
        <v>259</v>
      </c>
      <c r="C68" s="251" t="s">
        <v>260</v>
      </c>
      <c r="D68" s="242" t="s">
        <v>136</v>
      </c>
      <c r="E68" s="243">
        <v>3</v>
      </c>
      <c r="F68" s="244"/>
      <c r="G68" s="245">
        <f>ROUND(E68*F68,2)</f>
        <v>0</v>
      </c>
      <c r="H68" s="244"/>
      <c r="I68" s="245">
        <f>ROUND(E68*H68,2)</f>
        <v>0</v>
      </c>
      <c r="J68" s="244"/>
      <c r="K68" s="245">
        <f>ROUND(E68*J68,2)</f>
        <v>0</v>
      </c>
      <c r="L68" s="245">
        <v>12</v>
      </c>
      <c r="M68" s="245">
        <f>G68*(1+L68/100)</f>
        <v>0</v>
      </c>
      <c r="N68" s="243">
        <v>0</v>
      </c>
      <c r="O68" s="243">
        <f>ROUND(E68*N68,2)</f>
        <v>0</v>
      </c>
      <c r="P68" s="243">
        <v>0</v>
      </c>
      <c r="Q68" s="243">
        <f>ROUND(E68*P68,2)</f>
        <v>0</v>
      </c>
      <c r="R68" s="245"/>
      <c r="S68" s="245" t="s">
        <v>137</v>
      </c>
      <c r="T68" s="246" t="s">
        <v>138</v>
      </c>
      <c r="U68" s="222">
        <v>0</v>
      </c>
      <c r="V68" s="222">
        <f>ROUND(E68*U68,2)</f>
        <v>0</v>
      </c>
      <c r="W68" s="222"/>
      <c r="X68" s="222" t="s">
        <v>139</v>
      </c>
      <c r="Y68" s="222" t="s">
        <v>140</v>
      </c>
      <c r="Z68" s="212"/>
      <c r="AA68" s="212"/>
      <c r="AB68" s="212"/>
      <c r="AC68" s="212"/>
      <c r="AD68" s="212"/>
      <c r="AE68" s="212"/>
      <c r="AF68" s="212"/>
      <c r="AG68" s="212" t="s">
        <v>141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40">
        <v>52</v>
      </c>
      <c r="B69" s="241" t="s">
        <v>261</v>
      </c>
      <c r="C69" s="251" t="s">
        <v>262</v>
      </c>
      <c r="D69" s="242" t="s">
        <v>136</v>
      </c>
      <c r="E69" s="243">
        <v>5</v>
      </c>
      <c r="F69" s="244"/>
      <c r="G69" s="245">
        <f>ROUND(E69*F69,2)</f>
        <v>0</v>
      </c>
      <c r="H69" s="244"/>
      <c r="I69" s="245">
        <f>ROUND(E69*H69,2)</f>
        <v>0</v>
      </c>
      <c r="J69" s="244"/>
      <c r="K69" s="245">
        <f>ROUND(E69*J69,2)</f>
        <v>0</v>
      </c>
      <c r="L69" s="245">
        <v>12</v>
      </c>
      <c r="M69" s="245">
        <f>G69*(1+L69/100)</f>
        <v>0</v>
      </c>
      <c r="N69" s="243">
        <v>0</v>
      </c>
      <c r="O69" s="243">
        <f>ROUND(E69*N69,2)</f>
        <v>0</v>
      </c>
      <c r="P69" s="243">
        <v>0</v>
      </c>
      <c r="Q69" s="243">
        <f>ROUND(E69*P69,2)</f>
        <v>0</v>
      </c>
      <c r="R69" s="245"/>
      <c r="S69" s="245" t="s">
        <v>137</v>
      </c>
      <c r="T69" s="246" t="s">
        <v>138</v>
      </c>
      <c r="U69" s="222">
        <v>0.50166999999999995</v>
      </c>
      <c r="V69" s="222">
        <f>ROUND(E69*U69,2)</f>
        <v>2.5099999999999998</v>
      </c>
      <c r="W69" s="222"/>
      <c r="X69" s="222" t="s">
        <v>139</v>
      </c>
      <c r="Y69" s="222" t="s">
        <v>140</v>
      </c>
      <c r="Z69" s="212"/>
      <c r="AA69" s="212"/>
      <c r="AB69" s="212"/>
      <c r="AC69" s="212"/>
      <c r="AD69" s="212"/>
      <c r="AE69" s="212"/>
      <c r="AF69" s="212"/>
      <c r="AG69" s="212" t="s">
        <v>141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40">
        <v>53</v>
      </c>
      <c r="B70" s="241" t="s">
        <v>263</v>
      </c>
      <c r="C70" s="251" t="s">
        <v>264</v>
      </c>
      <c r="D70" s="242" t="s">
        <v>136</v>
      </c>
      <c r="E70" s="243">
        <v>1</v>
      </c>
      <c r="F70" s="244"/>
      <c r="G70" s="245">
        <f>ROUND(E70*F70,2)</f>
        <v>0</v>
      </c>
      <c r="H70" s="244"/>
      <c r="I70" s="245">
        <f>ROUND(E70*H70,2)</f>
        <v>0</v>
      </c>
      <c r="J70" s="244"/>
      <c r="K70" s="245">
        <f>ROUND(E70*J70,2)</f>
        <v>0</v>
      </c>
      <c r="L70" s="245">
        <v>12</v>
      </c>
      <c r="M70" s="245">
        <f>G70*(1+L70/100)</f>
        <v>0</v>
      </c>
      <c r="N70" s="243">
        <v>0</v>
      </c>
      <c r="O70" s="243">
        <f>ROUND(E70*N70,2)</f>
        <v>0</v>
      </c>
      <c r="P70" s="243">
        <v>0</v>
      </c>
      <c r="Q70" s="243">
        <f>ROUND(E70*P70,2)</f>
        <v>0</v>
      </c>
      <c r="R70" s="245" t="s">
        <v>217</v>
      </c>
      <c r="S70" s="245" t="s">
        <v>150</v>
      </c>
      <c r="T70" s="246" t="s">
        <v>150</v>
      </c>
      <c r="U70" s="222">
        <v>1.1000000000000001</v>
      </c>
      <c r="V70" s="222">
        <f>ROUND(E70*U70,2)</f>
        <v>1.1000000000000001</v>
      </c>
      <c r="W70" s="222"/>
      <c r="X70" s="222" t="s">
        <v>139</v>
      </c>
      <c r="Y70" s="222" t="s">
        <v>140</v>
      </c>
      <c r="Z70" s="212"/>
      <c r="AA70" s="212"/>
      <c r="AB70" s="212"/>
      <c r="AC70" s="212"/>
      <c r="AD70" s="212"/>
      <c r="AE70" s="212"/>
      <c r="AF70" s="212"/>
      <c r="AG70" s="212" t="s">
        <v>141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40">
        <v>54</v>
      </c>
      <c r="B71" s="241" t="s">
        <v>265</v>
      </c>
      <c r="C71" s="251" t="s">
        <v>266</v>
      </c>
      <c r="D71" s="242" t="s">
        <v>267</v>
      </c>
      <c r="E71" s="243">
        <v>1</v>
      </c>
      <c r="F71" s="244"/>
      <c r="G71" s="245">
        <f>ROUND(E71*F71,2)</f>
        <v>0</v>
      </c>
      <c r="H71" s="244"/>
      <c r="I71" s="245">
        <f>ROUND(E71*H71,2)</f>
        <v>0</v>
      </c>
      <c r="J71" s="244"/>
      <c r="K71" s="245">
        <f>ROUND(E71*J71,2)</f>
        <v>0</v>
      </c>
      <c r="L71" s="245">
        <v>12</v>
      </c>
      <c r="M71" s="245">
        <f>G71*(1+L71/100)</f>
        <v>0</v>
      </c>
      <c r="N71" s="243">
        <v>0</v>
      </c>
      <c r="O71" s="243">
        <f>ROUND(E71*N71,2)</f>
        <v>0</v>
      </c>
      <c r="P71" s="243">
        <v>0</v>
      </c>
      <c r="Q71" s="243">
        <f>ROUND(E71*P71,2)</f>
        <v>0</v>
      </c>
      <c r="R71" s="245"/>
      <c r="S71" s="245" t="s">
        <v>137</v>
      </c>
      <c r="T71" s="246" t="s">
        <v>138</v>
      </c>
      <c r="U71" s="222">
        <v>0</v>
      </c>
      <c r="V71" s="222">
        <f>ROUND(E71*U71,2)</f>
        <v>0</v>
      </c>
      <c r="W71" s="222"/>
      <c r="X71" s="222" t="s">
        <v>155</v>
      </c>
      <c r="Y71" s="222" t="s">
        <v>140</v>
      </c>
      <c r="Z71" s="212"/>
      <c r="AA71" s="212"/>
      <c r="AB71" s="212"/>
      <c r="AC71" s="212"/>
      <c r="AD71" s="212"/>
      <c r="AE71" s="212"/>
      <c r="AF71" s="212"/>
      <c r="AG71" s="212" t="s">
        <v>156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33">
        <v>55</v>
      </c>
      <c r="B72" s="234" t="s">
        <v>268</v>
      </c>
      <c r="C72" s="252" t="s">
        <v>269</v>
      </c>
      <c r="D72" s="235" t="s">
        <v>136</v>
      </c>
      <c r="E72" s="236">
        <v>112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12</v>
      </c>
      <c r="M72" s="238">
        <f>G72*(1+L72/100)</f>
        <v>0</v>
      </c>
      <c r="N72" s="236">
        <v>0</v>
      </c>
      <c r="O72" s="236">
        <f>ROUND(E72*N72,2)</f>
        <v>0</v>
      </c>
      <c r="P72" s="236">
        <v>0</v>
      </c>
      <c r="Q72" s="236">
        <f>ROUND(E72*P72,2)</f>
        <v>0</v>
      </c>
      <c r="R72" s="238"/>
      <c r="S72" s="238" t="s">
        <v>137</v>
      </c>
      <c r="T72" s="239" t="s">
        <v>150</v>
      </c>
      <c r="U72" s="222">
        <v>0.44500000000000001</v>
      </c>
      <c r="V72" s="222">
        <f>ROUND(E72*U72,2)</f>
        <v>49.84</v>
      </c>
      <c r="W72" s="222"/>
      <c r="X72" s="222" t="s">
        <v>139</v>
      </c>
      <c r="Y72" s="222" t="s">
        <v>140</v>
      </c>
      <c r="Z72" s="212"/>
      <c r="AA72" s="212"/>
      <c r="AB72" s="212"/>
      <c r="AC72" s="212"/>
      <c r="AD72" s="212"/>
      <c r="AE72" s="212"/>
      <c r="AF72" s="212"/>
      <c r="AG72" s="212" t="s">
        <v>141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">
      <c r="A73" s="219"/>
      <c r="B73" s="220"/>
      <c r="C73" s="255" t="s">
        <v>270</v>
      </c>
      <c r="D73" s="223"/>
      <c r="E73" s="224">
        <v>112</v>
      </c>
      <c r="F73" s="222"/>
      <c r="G73" s="222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231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40">
        <v>56</v>
      </c>
      <c r="B74" s="241" t="s">
        <v>271</v>
      </c>
      <c r="C74" s="251" t="s">
        <v>272</v>
      </c>
      <c r="D74" s="242" t="s">
        <v>136</v>
      </c>
      <c r="E74" s="243">
        <v>2</v>
      </c>
      <c r="F74" s="244"/>
      <c r="G74" s="245">
        <f>ROUND(E74*F74,2)</f>
        <v>0</v>
      </c>
      <c r="H74" s="244"/>
      <c r="I74" s="245">
        <f>ROUND(E74*H74,2)</f>
        <v>0</v>
      </c>
      <c r="J74" s="244"/>
      <c r="K74" s="245">
        <f>ROUND(E74*J74,2)</f>
        <v>0</v>
      </c>
      <c r="L74" s="245">
        <v>12</v>
      </c>
      <c r="M74" s="245">
        <f>G74*(1+L74/100)</f>
        <v>0</v>
      </c>
      <c r="N74" s="243">
        <v>0</v>
      </c>
      <c r="O74" s="243">
        <f>ROUND(E74*N74,2)</f>
        <v>0</v>
      </c>
      <c r="P74" s="243">
        <v>0</v>
      </c>
      <c r="Q74" s="243">
        <f>ROUND(E74*P74,2)</f>
        <v>0</v>
      </c>
      <c r="R74" s="245"/>
      <c r="S74" s="245" t="s">
        <v>137</v>
      </c>
      <c r="T74" s="246" t="s">
        <v>138</v>
      </c>
      <c r="U74" s="222">
        <v>0</v>
      </c>
      <c r="V74" s="222">
        <f>ROUND(E74*U74,2)</f>
        <v>0</v>
      </c>
      <c r="W74" s="222"/>
      <c r="X74" s="222" t="s">
        <v>155</v>
      </c>
      <c r="Y74" s="222" t="s">
        <v>140</v>
      </c>
      <c r="Z74" s="212"/>
      <c r="AA74" s="212"/>
      <c r="AB74" s="212"/>
      <c r="AC74" s="212"/>
      <c r="AD74" s="212"/>
      <c r="AE74" s="212"/>
      <c r="AF74" s="212"/>
      <c r="AG74" s="212" t="s">
        <v>156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40">
        <v>57</v>
      </c>
      <c r="B75" s="241" t="s">
        <v>273</v>
      </c>
      <c r="C75" s="251" t="s">
        <v>274</v>
      </c>
      <c r="D75" s="242" t="s">
        <v>136</v>
      </c>
      <c r="E75" s="243">
        <v>23</v>
      </c>
      <c r="F75" s="244"/>
      <c r="G75" s="245">
        <f>ROUND(E75*F75,2)</f>
        <v>0</v>
      </c>
      <c r="H75" s="244"/>
      <c r="I75" s="245">
        <f>ROUND(E75*H75,2)</f>
        <v>0</v>
      </c>
      <c r="J75" s="244"/>
      <c r="K75" s="245">
        <f>ROUND(E75*J75,2)</f>
        <v>0</v>
      </c>
      <c r="L75" s="245">
        <v>12</v>
      </c>
      <c r="M75" s="245">
        <f>G75*(1+L75/100)</f>
        <v>0</v>
      </c>
      <c r="N75" s="243">
        <v>0</v>
      </c>
      <c r="O75" s="243">
        <f>ROUND(E75*N75,2)</f>
        <v>0</v>
      </c>
      <c r="P75" s="243">
        <v>0</v>
      </c>
      <c r="Q75" s="243">
        <f>ROUND(E75*P75,2)</f>
        <v>0</v>
      </c>
      <c r="R75" s="245"/>
      <c r="S75" s="245" t="s">
        <v>137</v>
      </c>
      <c r="T75" s="246" t="s">
        <v>138</v>
      </c>
      <c r="U75" s="222">
        <v>0</v>
      </c>
      <c r="V75" s="222">
        <f>ROUND(E75*U75,2)</f>
        <v>0</v>
      </c>
      <c r="W75" s="222"/>
      <c r="X75" s="222" t="s">
        <v>155</v>
      </c>
      <c r="Y75" s="222" t="s">
        <v>140</v>
      </c>
      <c r="Z75" s="212"/>
      <c r="AA75" s="212"/>
      <c r="AB75" s="212"/>
      <c r="AC75" s="212"/>
      <c r="AD75" s="212"/>
      <c r="AE75" s="212"/>
      <c r="AF75" s="212"/>
      <c r="AG75" s="212" t="s">
        <v>156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40">
        <v>58</v>
      </c>
      <c r="B76" s="241" t="s">
        <v>275</v>
      </c>
      <c r="C76" s="251" t="s">
        <v>276</v>
      </c>
      <c r="D76" s="242" t="s">
        <v>136</v>
      </c>
      <c r="E76" s="243">
        <v>3</v>
      </c>
      <c r="F76" s="244"/>
      <c r="G76" s="245">
        <f>ROUND(E76*F76,2)</f>
        <v>0</v>
      </c>
      <c r="H76" s="244"/>
      <c r="I76" s="245">
        <f>ROUND(E76*H76,2)</f>
        <v>0</v>
      </c>
      <c r="J76" s="244"/>
      <c r="K76" s="245">
        <f>ROUND(E76*J76,2)</f>
        <v>0</v>
      </c>
      <c r="L76" s="245">
        <v>12</v>
      </c>
      <c r="M76" s="245">
        <f>G76*(1+L76/100)</f>
        <v>0</v>
      </c>
      <c r="N76" s="243">
        <v>0</v>
      </c>
      <c r="O76" s="243">
        <f>ROUND(E76*N76,2)</f>
        <v>0</v>
      </c>
      <c r="P76" s="243">
        <v>0</v>
      </c>
      <c r="Q76" s="243">
        <f>ROUND(E76*P76,2)</f>
        <v>0</v>
      </c>
      <c r="R76" s="245"/>
      <c r="S76" s="245" t="s">
        <v>137</v>
      </c>
      <c r="T76" s="246" t="s">
        <v>138</v>
      </c>
      <c r="U76" s="222">
        <v>0</v>
      </c>
      <c r="V76" s="222">
        <f>ROUND(E76*U76,2)</f>
        <v>0</v>
      </c>
      <c r="W76" s="222"/>
      <c r="X76" s="222" t="s">
        <v>155</v>
      </c>
      <c r="Y76" s="222" t="s">
        <v>140</v>
      </c>
      <c r="Z76" s="212"/>
      <c r="AA76" s="212"/>
      <c r="AB76" s="212"/>
      <c r="AC76" s="212"/>
      <c r="AD76" s="212"/>
      <c r="AE76" s="212"/>
      <c r="AF76" s="212"/>
      <c r="AG76" s="212" t="s">
        <v>156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40">
        <v>59</v>
      </c>
      <c r="B77" s="241" t="s">
        <v>277</v>
      </c>
      <c r="C77" s="251" t="s">
        <v>278</v>
      </c>
      <c r="D77" s="242" t="s">
        <v>136</v>
      </c>
      <c r="E77" s="243">
        <v>8</v>
      </c>
      <c r="F77" s="244"/>
      <c r="G77" s="245">
        <f>ROUND(E77*F77,2)</f>
        <v>0</v>
      </c>
      <c r="H77" s="244"/>
      <c r="I77" s="245">
        <f>ROUND(E77*H77,2)</f>
        <v>0</v>
      </c>
      <c r="J77" s="244"/>
      <c r="K77" s="245">
        <f>ROUND(E77*J77,2)</f>
        <v>0</v>
      </c>
      <c r="L77" s="245">
        <v>12</v>
      </c>
      <c r="M77" s="245">
        <f>G77*(1+L77/100)</f>
        <v>0</v>
      </c>
      <c r="N77" s="243">
        <v>0</v>
      </c>
      <c r="O77" s="243">
        <f>ROUND(E77*N77,2)</f>
        <v>0</v>
      </c>
      <c r="P77" s="243">
        <v>0</v>
      </c>
      <c r="Q77" s="243">
        <f>ROUND(E77*P77,2)</f>
        <v>0</v>
      </c>
      <c r="R77" s="245"/>
      <c r="S77" s="245" t="s">
        <v>137</v>
      </c>
      <c r="T77" s="246" t="s">
        <v>138</v>
      </c>
      <c r="U77" s="222">
        <v>0</v>
      </c>
      <c r="V77" s="222">
        <f>ROUND(E77*U77,2)</f>
        <v>0</v>
      </c>
      <c r="W77" s="222"/>
      <c r="X77" s="222" t="s">
        <v>155</v>
      </c>
      <c r="Y77" s="222" t="s">
        <v>140</v>
      </c>
      <c r="Z77" s="212"/>
      <c r="AA77" s="212"/>
      <c r="AB77" s="212"/>
      <c r="AC77" s="212"/>
      <c r="AD77" s="212"/>
      <c r="AE77" s="212"/>
      <c r="AF77" s="212"/>
      <c r="AG77" s="212" t="s">
        <v>156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40">
        <v>60</v>
      </c>
      <c r="B78" s="241" t="s">
        <v>279</v>
      </c>
      <c r="C78" s="251" t="s">
        <v>280</v>
      </c>
      <c r="D78" s="242" t="s">
        <v>136</v>
      </c>
      <c r="E78" s="243">
        <v>13</v>
      </c>
      <c r="F78" s="244"/>
      <c r="G78" s="245">
        <f>ROUND(E78*F78,2)</f>
        <v>0</v>
      </c>
      <c r="H78" s="244"/>
      <c r="I78" s="245">
        <f>ROUND(E78*H78,2)</f>
        <v>0</v>
      </c>
      <c r="J78" s="244"/>
      <c r="K78" s="245">
        <f>ROUND(E78*J78,2)</f>
        <v>0</v>
      </c>
      <c r="L78" s="245">
        <v>12</v>
      </c>
      <c r="M78" s="245">
        <f>G78*(1+L78/100)</f>
        <v>0</v>
      </c>
      <c r="N78" s="243">
        <v>0</v>
      </c>
      <c r="O78" s="243">
        <f>ROUND(E78*N78,2)</f>
        <v>0</v>
      </c>
      <c r="P78" s="243">
        <v>0</v>
      </c>
      <c r="Q78" s="243">
        <f>ROUND(E78*P78,2)</f>
        <v>0</v>
      </c>
      <c r="R78" s="245"/>
      <c r="S78" s="245" t="s">
        <v>137</v>
      </c>
      <c r="T78" s="246" t="s">
        <v>138</v>
      </c>
      <c r="U78" s="222">
        <v>0</v>
      </c>
      <c r="V78" s="222">
        <f>ROUND(E78*U78,2)</f>
        <v>0</v>
      </c>
      <c r="W78" s="222"/>
      <c r="X78" s="222" t="s">
        <v>155</v>
      </c>
      <c r="Y78" s="222" t="s">
        <v>140</v>
      </c>
      <c r="Z78" s="212"/>
      <c r="AA78" s="212"/>
      <c r="AB78" s="212"/>
      <c r="AC78" s="212"/>
      <c r="AD78" s="212"/>
      <c r="AE78" s="212"/>
      <c r="AF78" s="212"/>
      <c r="AG78" s="212" t="s">
        <v>156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40">
        <v>61</v>
      </c>
      <c r="B79" s="241" t="s">
        <v>281</v>
      </c>
      <c r="C79" s="251" t="s">
        <v>282</v>
      </c>
      <c r="D79" s="242" t="s">
        <v>136</v>
      </c>
      <c r="E79" s="243">
        <v>17</v>
      </c>
      <c r="F79" s="244"/>
      <c r="G79" s="245">
        <f>ROUND(E79*F79,2)</f>
        <v>0</v>
      </c>
      <c r="H79" s="244"/>
      <c r="I79" s="245">
        <f>ROUND(E79*H79,2)</f>
        <v>0</v>
      </c>
      <c r="J79" s="244"/>
      <c r="K79" s="245">
        <f>ROUND(E79*J79,2)</f>
        <v>0</v>
      </c>
      <c r="L79" s="245">
        <v>12</v>
      </c>
      <c r="M79" s="245">
        <f>G79*(1+L79/100)</f>
        <v>0</v>
      </c>
      <c r="N79" s="243">
        <v>0</v>
      </c>
      <c r="O79" s="243">
        <f>ROUND(E79*N79,2)</f>
        <v>0</v>
      </c>
      <c r="P79" s="243">
        <v>0</v>
      </c>
      <c r="Q79" s="243">
        <f>ROUND(E79*P79,2)</f>
        <v>0</v>
      </c>
      <c r="R79" s="245"/>
      <c r="S79" s="245" t="s">
        <v>137</v>
      </c>
      <c r="T79" s="246" t="s">
        <v>138</v>
      </c>
      <c r="U79" s="222">
        <v>0</v>
      </c>
      <c r="V79" s="222">
        <f>ROUND(E79*U79,2)</f>
        <v>0</v>
      </c>
      <c r="W79" s="222"/>
      <c r="X79" s="222" t="s">
        <v>155</v>
      </c>
      <c r="Y79" s="222" t="s">
        <v>140</v>
      </c>
      <c r="Z79" s="212"/>
      <c r="AA79" s="212"/>
      <c r="AB79" s="212"/>
      <c r="AC79" s="212"/>
      <c r="AD79" s="212"/>
      <c r="AE79" s="212"/>
      <c r="AF79" s="212"/>
      <c r="AG79" s="212" t="s">
        <v>156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40">
        <v>62</v>
      </c>
      <c r="B80" s="241" t="s">
        <v>283</v>
      </c>
      <c r="C80" s="251" t="s">
        <v>284</v>
      </c>
      <c r="D80" s="242" t="s">
        <v>136</v>
      </c>
      <c r="E80" s="243">
        <v>7</v>
      </c>
      <c r="F80" s="244"/>
      <c r="G80" s="245">
        <f>ROUND(E80*F80,2)</f>
        <v>0</v>
      </c>
      <c r="H80" s="244"/>
      <c r="I80" s="245">
        <f>ROUND(E80*H80,2)</f>
        <v>0</v>
      </c>
      <c r="J80" s="244"/>
      <c r="K80" s="245">
        <f>ROUND(E80*J80,2)</f>
        <v>0</v>
      </c>
      <c r="L80" s="245">
        <v>12</v>
      </c>
      <c r="M80" s="245">
        <f>G80*(1+L80/100)</f>
        <v>0</v>
      </c>
      <c r="N80" s="243">
        <v>0</v>
      </c>
      <c r="O80" s="243">
        <f>ROUND(E80*N80,2)</f>
        <v>0</v>
      </c>
      <c r="P80" s="243">
        <v>0</v>
      </c>
      <c r="Q80" s="243">
        <f>ROUND(E80*P80,2)</f>
        <v>0</v>
      </c>
      <c r="R80" s="245"/>
      <c r="S80" s="245" t="s">
        <v>137</v>
      </c>
      <c r="T80" s="246" t="s">
        <v>138</v>
      </c>
      <c r="U80" s="222">
        <v>0</v>
      </c>
      <c r="V80" s="222">
        <f>ROUND(E80*U80,2)</f>
        <v>0</v>
      </c>
      <c r="W80" s="222"/>
      <c r="X80" s="222" t="s">
        <v>155</v>
      </c>
      <c r="Y80" s="222" t="s">
        <v>140</v>
      </c>
      <c r="Z80" s="212"/>
      <c r="AA80" s="212"/>
      <c r="AB80" s="212"/>
      <c r="AC80" s="212"/>
      <c r="AD80" s="212"/>
      <c r="AE80" s="212"/>
      <c r="AF80" s="212"/>
      <c r="AG80" s="212" t="s">
        <v>156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40">
        <v>63</v>
      </c>
      <c r="B81" s="241" t="s">
        <v>285</v>
      </c>
      <c r="C81" s="251" t="s">
        <v>286</v>
      </c>
      <c r="D81" s="242" t="s">
        <v>136</v>
      </c>
      <c r="E81" s="243">
        <v>3</v>
      </c>
      <c r="F81" s="244"/>
      <c r="G81" s="245">
        <f>ROUND(E81*F81,2)</f>
        <v>0</v>
      </c>
      <c r="H81" s="244"/>
      <c r="I81" s="245">
        <f>ROUND(E81*H81,2)</f>
        <v>0</v>
      </c>
      <c r="J81" s="244"/>
      <c r="K81" s="245">
        <f>ROUND(E81*J81,2)</f>
        <v>0</v>
      </c>
      <c r="L81" s="245">
        <v>12</v>
      </c>
      <c r="M81" s="245">
        <f>G81*(1+L81/100)</f>
        <v>0</v>
      </c>
      <c r="N81" s="243">
        <v>0</v>
      </c>
      <c r="O81" s="243">
        <f>ROUND(E81*N81,2)</f>
        <v>0</v>
      </c>
      <c r="P81" s="243">
        <v>0</v>
      </c>
      <c r="Q81" s="243">
        <f>ROUND(E81*P81,2)</f>
        <v>0</v>
      </c>
      <c r="R81" s="245"/>
      <c r="S81" s="245" t="s">
        <v>137</v>
      </c>
      <c r="T81" s="246" t="s">
        <v>138</v>
      </c>
      <c r="U81" s="222">
        <v>0</v>
      </c>
      <c r="V81" s="222">
        <f>ROUND(E81*U81,2)</f>
        <v>0</v>
      </c>
      <c r="W81" s="222"/>
      <c r="X81" s="222" t="s">
        <v>155</v>
      </c>
      <c r="Y81" s="222" t="s">
        <v>140</v>
      </c>
      <c r="Z81" s="212"/>
      <c r="AA81" s="212"/>
      <c r="AB81" s="212"/>
      <c r="AC81" s="212"/>
      <c r="AD81" s="212"/>
      <c r="AE81" s="212"/>
      <c r="AF81" s="212"/>
      <c r="AG81" s="212" t="s">
        <v>156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40">
        <v>64</v>
      </c>
      <c r="B82" s="241" t="s">
        <v>287</v>
      </c>
      <c r="C82" s="251" t="s">
        <v>288</v>
      </c>
      <c r="D82" s="242" t="s">
        <v>136</v>
      </c>
      <c r="E82" s="243">
        <v>5</v>
      </c>
      <c r="F82" s="244"/>
      <c r="G82" s="245">
        <f>ROUND(E82*F82,2)</f>
        <v>0</v>
      </c>
      <c r="H82" s="244"/>
      <c r="I82" s="245">
        <f>ROUND(E82*H82,2)</f>
        <v>0</v>
      </c>
      <c r="J82" s="244"/>
      <c r="K82" s="245">
        <f>ROUND(E82*J82,2)</f>
        <v>0</v>
      </c>
      <c r="L82" s="245">
        <v>12</v>
      </c>
      <c r="M82" s="245">
        <f>G82*(1+L82/100)</f>
        <v>0</v>
      </c>
      <c r="N82" s="243">
        <v>0</v>
      </c>
      <c r="O82" s="243">
        <f>ROUND(E82*N82,2)</f>
        <v>0</v>
      </c>
      <c r="P82" s="243">
        <v>0</v>
      </c>
      <c r="Q82" s="243">
        <f>ROUND(E82*P82,2)</f>
        <v>0</v>
      </c>
      <c r="R82" s="245"/>
      <c r="S82" s="245" t="s">
        <v>137</v>
      </c>
      <c r="T82" s="246" t="s">
        <v>138</v>
      </c>
      <c r="U82" s="222">
        <v>0</v>
      </c>
      <c r="V82" s="222">
        <f>ROUND(E82*U82,2)</f>
        <v>0</v>
      </c>
      <c r="W82" s="222"/>
      <c r="X82" s="222" t="s">
        <v>155</v>
      </c>
      <c r="Y82" s="222" t="s">
        <v>140</v>
      </c>
      <c r="Z82" s="212"/>
      <c r="AA82" s="212"/>
      <c r="AB82" s="212"/>
      <c r="AC82" s="212"/>
      <c r="AD82" s="212"/>
      <c r="AE82" s="212"/>
      <c r="AF82" s="212"/>
      <c r="AG82" s="212" t="s">
        <v>156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40">
        <v>65</v>
      </c>
      <c r="B83" s="241" t="s">
        <v>289</v>
      </c>
      <c r="C83" s="251" t="s">
        <v>290</v>
      </c>
      <c r="D83" s="242" t="s">
        <v>136</v>
      </c>
      <c r="E83" s="243">
        <v>9</v>
      </c>
      <c r="F83" s="244"/>
      <c r="G83" s="245">
        <f>ROUND(E83*F83,2)</f>
        <v>0</v>
      </c>
      <c r="H83" s="244"/>
      <c r="I83" s="245">
        <f>ROUND(E83*H83,2)</f>
        <v>0</v>
      </c>
      <c r="J83" s="244"/>
      <c r="K83" s="245">
        <f>ROUND(E83*J83,2)</f>
        <v>0</v>
      </c>
      <c r="L83" s="245">
        <v>12</v>
      </c>
      <c r="M83" s="245">
        <f>G83*(1+L83/100)</f>
        <v>0</v>
      </c>
      <c r="N83" s="243">
        <v>0</v>
      </c>
      <c r="O83" s="243">
        <f>ROUND(E83*N83,2)</f>
        <v>0</v>
      </c>
      <c r="P83" s="243">
        <v>0</v>
      </c>
      <c r="Q83" s="243">
        <f>ROUND(E83*P83,2)</f>
        <v>0</v>
      </c>
      <c r="R83" s="245"/>
      <c r="S83" s="245" t="s">
        <v>137</v>
      </c>
      <c r="T83" s="246" t="s">
        <v>138</v>
      </c>
      <c r="U83" s="222">
        <v>0</v>
      </c>
      <c r="V83" s="222">
        <f>ROUND(E83*U83,2)</f>
        <v>0</v>
      </c>
      <c r="W83" s="222"/>
      <c r="X83" s="222" t="s">
        <v>155</v>
      </c>
      <c r="Y83" s="222" t="s">
        <v>140</v>
      </c>
      <c r="Z83" s="212"/>
      <c r="AA83" s="212"/>
      <c r="AB83" s="212"/>
      <c r="AC83" s="212"/>
      <c r="AD83" s="212"/>
      <c r="AE83" s="212"/>
      <c r="AF83" s="212"/>
      <c r="AG83" s="212" t="s">
        <v>156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40">
        <v>66</v>
      </c>
      <c r="B84" s="241" t="s">
        <v>291</v>
      </c>
      <c r="C84" s="251" t="s">
        <v>292</v>
      </c>
      <c r="D84" s="242" t="s">
        <v>136</v>
      </c>
      <c r="E84" s="243">
        <v>6</v>
      </c>
      <c r="F84" s="244"/>
      <c r="G84" s="245">
        <f>ROUND(E84*F84,2)</f>
        <v>0</v>
      </c>
      <c r="H84" s="244"/>
      <c r="I84" s="245">
        <f>ROUND(E84*H84,2)</f>
        <v>0</v>
      </c>
      <c r="J84" s="244"/>
      <c r="K84" s="245">
        <f>ROUND(E84*J84,2)</f>
        <v>0</v>
      </c>
      <c r="L84" s="245">
        <v>12</v>
      </c>
      <c r="M84" s="245">
        <f>G84*(1+L84/100)</f>
        <v>0</v>
      </c>
      <c r="N84" s="243">
        <v>0</v>
      </c>
      <c r="O84" s="243">
        <f>ROUND(E84*N84,2)</f>
        <v>0</v>
      </c>
      <c r="P84" s="243">
        <v>0</v>
      </c>
      <c r="Q84" s="243">
        <f>ROUND(E84*P84,2)</f>
        <v>0</v>
      </c>
      <c r="R84" s="245"/>
      <c r="S84" s="245" t="s">
        <v>137</v>
      </c>
      <c r="T84" s="246" t="s">
        <v>138</v>
      </c>
      <c r="U84" s="222">
        <v>0</v>
      </c>
      <c r="V84" s="222">
        <f>ROUND(E84*U84,2)</f>
        <v>0</v>
      </c>
      <c r="W84" s="222"/>
      <c r="X84" s="222" t="s">
        <v>155</v>
      </c>
      <c r="Y84" s="222" t="s">
        <v>140</v>
      </c>
      <c r="Z84" s="212"/>
      <c r="AA84" s="212"/>
      <c r="AB84" s="212"/>
      <c r="AC84" s="212"/>
      <c r="AD84" s="212"/>
      <c r="AE84" s="212"/>
      <c r="AF84" s="212"/>
      <c r="AG84" s="212" t="s">
        <v>156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40">
        <v>67</v>
      </c>
      <c r="B85" s="241" t="s">
        <v>293</v>
      </c>
      <c r="C85" s="251" t="s">
        <v>294</v>
      </c>
      <c r="D85" s="242" t="s">
        <v>136</v>
      </c>
      <c r="E85" s="243">
        <v>7</v>
      </c>
      <c r="F85" s="244"/>
      <c r="G85" s="245">
        <f>ROUND(E85*F85,2)</f>
        <v>0</v>
      </c>
      <c r="H85" s="244"/>
      <c r="I85" s="245">
        <f>ROUND(E85*H85,2)</f>
        <v>0</v>
      </c>
      <c r="J85" s="244"/>
      <c r="K85" s="245">
        <f>ROUND(E85*J85,2)</f>
        <v>0</v>
      </c>
      <c r="L85" s="245">
        <v>12</v>
      </c>
      <c r="M85" s="245">
        <f>G85*(1+L85/100)</f>
        <v>0</v>
      </c>
      <c r="N85" s="243">
        <v>0</v>
      </c>
      <c r="O85" s="243">
        <f>ROUND(E85*N85,2)</f>
        <v>0</v>
      </c>
      <c r="P85" s="243">
        <v>0</v>
      </c>
      <c r="Q85" s="243">
        <f>ROUND(E85*P85,2)</f>
        <v>0</v>
      </c>
      <c r="R85" s="245"/>
      <c r="S85" s="245" t="s">
        <v>137</v>
      </c>
      <c r="T85" s="246" t="s">
        <v>138</v>
      </c>
      <c r="U85" s="222">
        <v>0</v>
      </c>
      <c r="V85" s="222">
        <f>ROUND(E85*U85,2)</f>
        <v>0</v>
      </c>
      <c r="W85" s="222"/>
      <c r="X85" s="222" t="s">
        <v>155</v>
      </c>
      <c r="Y85" s="222" t="s">
        <v>140</v>
      </c>
      <c r="Z85" s="212"/>
      <c r="AA85" s="212"/>
      <c r="AB85" s="212"/>
      <c r="AC85" s="212"/>
      <c r="AD85" s="212"/>
      <c r="AE85" s="212"/>
      <c r="AF85" s="212"/>
      <c r="AG85" s="212" t="s">
        <v>156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40">
        <v>68</v>
      </c>
      <c r="B86" s="241" t="s">
        <v>295</v>
      </c>
      <c r="C86" s="251" t="s">
        <v>296</v>
      </c>
      <c r="D86" s="242" t="s">
        <v>136</v>
      </c>
      <c r="E86" s="243">
        <v>1</v>
      </c>
      <c r="F86" s="244"/>
      <c r="G86" s="245">
        <f>ROUND(E86*F86,2)</f>
        <v>0</v>
      </c>
      <c r="H86" s="244"/>
      <c r="I86" s="245">
        <f>ROUND(E86*H86,2)</f>
        <v>0</v>
      </c>
      <c r="J86" s="244"/>
      <c r="K86" s="245">
        <f>ROUND(E86*J86,2)</f>
        <v>0</v>
      </c>
      <c r="L86" s="245">
        <v>12</v>
      </c>
      <c r="M86" s="245">
        <f>G86*(1+L86/100)</f>
        <v>0</v>
      </c>
      <c r="N86" s="243">
        <v>0</v>
      </c>
      <c r="O86" s="243">
        <f>ROUND(E86*N86,2)</f>
        <v>0</v>
      </c>
      <c r="P86" s="243">
        <v>0</v>
      </c>
      <c r="Q86" s="243">
        <f>ROUND(E86*P86,2)</f>
        <v>0</v>
      </c>
      <c r="R86" s="245"/>
      <c r="S86" s="245" t="s">
        <v>137</v>
      </c>
      <c r="T86" s="246" t="s">
        <v>138</v>
      </c>
      <c r="U86" s="222">
        <v>0</v>
      </c>
      <c r="V86" s="222">
        <f>ROUND(E86*U86,2)</f>
        <v>0</v>
      </c>
      <c r="W86" s="222"/>
      <c r="X86" s="222" t="s">
        <v>155</v>
      </c>
      <c r="Y86" s="222" t="s">
        <v>140</v>
      </c>
      <c r="Z86" s="212"/>
      <c r="AA86" s="212"/>
      <c r="AB86" s="212"/>
      <c r="AC86" s="212"/>
      <c r="AD86" s="212"/>
      <c r="AE86" s="212"/>
      <c r="AF86" s="212"/>
      <c r="AG86" s="212" t="s">
        <v>156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40">
        <v>69</v>
      </c>
      <c r="B87" s="241" t="s">
        <v>297</v>
      </c>
      <c r="C87" s="251" t="s">
        <v>298</v>
      </c>
      <c r="D87" s="242" t="s">
        <v>267</v>
      </c>
      <c r="E87" s="243">
        <v>1</v>
      </c>
      <c r="F87" s="244"/>
      <c r="G87" s="245">
        <f>ROUND(E87*F87,2)</f>
        <v>0</v>
      </c>
      <c r="H87" s="244"/>
      <c r="I87" s="245">
        <f>ROUND(E87*H87,2)</f>
        <v>0</v>
      </c>
      <c r="J87" s="244"/>
      <c r="K87" s="245">
        <f>ROUND(E87*J87,2)</f>
        <v>0</v>
      </c>
      <c r="L87" s="245">
        <v>12</v>
      </c>
      <c r="M87" s="245">
        <f>G87*(1+L87/100)</f>
        <v>0</v>
      </c>
      <c r="N87" s="243">
        <v>0</v>
      </c>
      <c r="O87" s="243">
        <f>ROUND(E87*N87,2)</f>
        <v>0</v>
      </c>
      <c r="P87" s="243">
        <v>0</v>
      </c>
      <c r="Q87" s="243">
        <f>ROUND(E87*P87,2)</f>
        <v>0</v>
      </c>
      <c r="R87" s="245"/>
      <c r="S87" s="245" t="s">
        <v>137</v>
      </c>
      <c r="T87" s="246" t="s">
        <v>138</v>
      </c>
      <c r="U87" s="222">
        <v>0</v>
      </c>
      <c r="V87" s="222">
        <f>ROUND(E87*U87,2)</f>
        <v>0</v>
      </c>
      <c r="W87" s="222"/>
      <c r="X87" s="222" t="s">
        <v>139</v>
      </c>
      <c r="Y87" s="222" t="s">
        <v>140</v>
      </c>
      <c r="Z87" s="212"/>
      <c r="AA87" s="212"/>
      <c r="AB87" s="212"/>
      <c r="AC87" s="212"/>
      <c r="AD87" s="212"/>
      <c r="AE87" s="212"/>
      <c r="AF87" s="212"/>
      <c r="AG87" s="212" t="s">
        <v>141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40">
        <v>70</v>
      </c>
      <c r="B88" s="241" t="s">
        <v>299</v>
      </c>
      <c r="C88" s="251" t="s">
        <v>300</v>
      </c>
      <c r="D88" s="242" t="s">
        <v>136</v>
      </c>
      <c r="E88" s="243">
        <v>1</v>
      </c>
      <c r="F88" s="244"/>
      <c r="G88" s="245">
        <f>ROUND(E88*F88,2)</f>
        <v>0</v>
      </c>
      <c r="H88" s="244"/>
      <c r="I88" s="245">
        <f>ROUND(E88*H88,2)</f>
        <v>0</v>
      </c>
      <c r="J88" s="244"/>
      <c r="K88" s="245">
        <f>ROUND(E88*J88,2)</f>
        <v>0</v>
      </c>
      <c r="L88" s="245">
        <v>12</v>
      </c>
      <c r="M88" s="245">
        <f>G88*(1+L88/100)</f>
        <v>0</v>
      </c>
      <c r="N88" s="243">
        <v>0</v>
      </c>
      <c r="O88" s="243">
        <f>ROUND(E88*N88,2)</f>
        <v>0</v>
      </c>
      <c r="P88" s="243">
        <v>0</v>
      </c>
      <c r="Q88" s="243">
        <f>ROUND(E88*P88,2)</f>
        <v>0</v>
      </c>
      <c r="R88" s="245"/>
      <c r="S88" s="245" t="s">
        <v>137</v>
      </c>
      <c r="T88" s="246" t="s">
        <v>138</v>
      </c>
      <c r="U88" s="222">
        <v>0</v>
      </c>
      <c r="V88" s="222">
        <f>ROUND(E88*U88,2)</f>
        <v>0</v>
      </c>
      <c r="W88" s="222"/>
      <c r="X88" s="222" t="s">
        <v>139</v>
      </c>
      <c r="Y88" s="222" t="s">
        <v>140</v>
      </c>
      <c r="Z88" s="212"/>
      <c r="AA88" s="212"/>
      <c r="AB88" s="212"/>
      <c r="AC88" s="212"/>
      <c r="AD88" s="212"/>
      <c r="AE88" s="212"/>
      <c r="AF88" s="212"/>
      <c r="AG88" s="212" t="s">
        <v>141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40">
        <v>71</v>
      </c>
      <c r="B89" s="241" t="s">
        <v>301</v>
      </c>
      <c r="C89" s="251" t="s">
        <v>302</v>
      </c>
      <c r="D89" s="242" t="s">
        <v>136</v>
      </c>
      <c r="E89" s="243">
        <v>1</v>
      </c>
      <c r="F89" s="244"/>
      <c r="G89" s="245">
        <f>ROUND(E89*F89,2)</f>
        <v>0</v>
      </c>
      <c r="H89" s="244"/>
      <c r="I89" s="245">
        <f>ROUND(E89*H89,2)</f>
        <v>0</v>
      </c>
      <c r="J89" s="244"/>
      <c r="K89" s="245">
        <f>ROUND(E89*J89,2)</f>
        <v>0</v>
      </c>
      <c r="L89" s="245">
        <v>12</v>
      </c>
      <c r="M89" s="245">
        <f>G89*(1+L89/100)</f>
        <v>0</v>
      </c>
      <c r="N89" s="243">
        <v>0</v>
      </c>
      <c r="O89" s="243">
        <f>ROUND(E89*N89,2)</f>
        <v>0</v>
      </c>
      <c r="P89" s="243">
        <v>0</v>
      </c>
      <c r="Q89" s="243">
        <f>ROUND(E89*P89,2)</f>
        <v>0</v>
      </c>
      <c r="R89" s="245"/>
      <c r="S89" s="245" t="s">
        <v>137</v>
      </c>
      <c r="T89" s="246" t="s">
        <v>138</v>
      </c>
      <c r="U89" s="222">
        <v>0</v>
      </c>
      <c r="V89" s="222">
        <f>ROUND(E89*U89,2)</f>
        <v>0</v>
      </c>
      <c r="W89" s="222"/>
      <c r="X89" s="222" t="s">
        <v>139</v>
      </c>
      <c r="Y89" s="222" t="s">
        <v>140</v>
      </c>
      <c r="Z89" s="212"/>
      <c r="AA89" s="212"/>
      <c r="AB89" s="212"/>
      <c r="AC89" s="212"/>
      <c r="AD89" s="212"/>
      <c r="AE89" s="212"/>
      <c r="AF89" s="212"/>
      <c r="AG89" s="212" t="s">
        <v>141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40">
        <v>72</v>
      </c>
      <c r="B90" s="241" t="s">
        <v>303</v>
      </c>
      <c r="C90" s="251" t="s">
        <v>304</v>
      </c>
      <c r="D90" s="242" t="s">
        <v>136</v>
      </c>
      <c r="E90" s="243">
        <v>1</v>
      </c>
      <c r="F90" s="244"/>
      <c r="G90" s="245">
        <f>ROUND(E90*F90,2)</f>
        <v>0</v>
      </c>
      <c r="H90" s="244"/>
      <c r="I90" s="245">
        <f>ROUND(E90*H90,2)</f>
        <v>0</v>
      </c>
      <c r="J90" s="244"/>
      <c r="K90" s="245">
        <f>ROUND(E90*J90,2)</f>
        <v>0</v>
      </c>
      <c r="L90" s="245">
        <v>12</v>
      </c>
      <c r="M90" s="245">
        <f>G90*(1+L90/100)</f>
        <v>0</v>
      </c>
      <c r="N90" s="243">
        <v>0</v>
      </c>
      <c r="O90" s="243">
        <f>ROUND(E90*N90,2)</f>
        <v>0</v>
      </c>
      <c r="P90" s="243">
        <v>0</v>
      </c>
      <c r="Q90" s="243">
        <f>ROUND(E90*P90,2)</f>
        <v>0</v>
      </c>
      <c r="R90" s="245"/>
      <c r="S90" s="245" t="s">
        <v>137</v>
      </c>
      <c r="T90" s="246" t="s">
        <v>138</v>
      </c>
      <c r="U90" s="222">
        <v>0</v>
      </c>
      <c r="V90" s="222">
        <f>ROUND(E90*U90,2)</f>
        <v>0</v>
      </c>
      <c r="W90" s="222"/>
      <c r="X90" s="222" t="s">
        <v>139</v>
      </c>
      <c r="Y90" s="222" t="s">
        <v>140</v>
      </c>
      <c r="Z90" s="212"/>
      <c r="AA90" s="212"/>
      <c r="AB90" s="212"/>
      <c r="AC90" s="212"/>
      <c r="AD90" s="212"/>
      <c r="AE90" s="212"/>
      <c r="AF90" s="212"/>
      <c r="AG90" s="212" t="s">
        <v>141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40">
        <v>73</v>
      </c>
      <c r="B91" s="241" t="s">
        <v>305</v>
      </c>
      <c r="C91" s="251" t="s">
        <v>306</v>
      </c>
      <c r="D91" s="242" t="s">
        <v>136</v>
      </c>
      <c r="E91" s="243">
        <v>1</v>
      </c>
      <c r="F91" s="244"/>
      <c r="G91" s="245">
        <f>ROUND(E91*F91,2)</f>
        <v>0</v>
      </c>
      <c r="H91" s="244"/>
      <c r="I91" s="245">
        <f>ROUND(E91*H91,2)</f>
        <v>0</v>
      </c>
      <c r="J91" s="244"/>
      <c r="K91" s="245">
        <f>ROUND(E91*J91,2)</f>
        <v>0</v>
      </c>
      <c r="L91" s="245">
        <v>12</v>
      </c>
      <c r="M91" s="245">
        <f>G91*(1+L91/100)</f>
        <v>0</v>
      </c>
      <c r="N91" s="243">
        <v>0</v>
      </c>
      <c r="O91" s="243">
        <f>ROUND(E91*N91,2)</f>
        <v>0</v>
      </c>
      <c r="P91" s="243">
        <v>0</v>
      </c>
      <c r="Q91" s="243">
        <f>ROUND(E91*P91,2)</f>
        <v>0</v>
      </c>
      <c r="R91" s="245"/>
      <c r="S91" s="245" t="s">
        <v>137</v>
      </c>
      <c r="T91" s="246" t="s">
        <v>138</v>
      </c>
      <c r="U91" s="222">
        <v>0</v>
      </c>
      <c r="V91" s="222">
        <f>ROUND(E91*U91,2)</f>
        <v>0</v>
      </c>
      <c r="W91" s="222"/>
      <c r="X91" s="222" t="s">
        <v>139</v>
      </c>
      <c r="Y91" s="222" t="s">
        <v>140</v>
      </c>
      <c r="Z91" s="212"/>
      <c r="AA91" s="212"/>
      <c r="AB91" s="212"/>
      <c r="AC91" s="212"/>
      <c r="AD91" s="212"/>
      <c r="AE91" s="212"/>
      <c r="AF91" s="212"/>
      <c r="AG91" s="212" t="s">
        <v>141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40">
        <v>74</v>
      </c>
      <c r="B92" s="241" t="s">
        <v>307</v>
      </c>
      <c r="C92" s="251" t="s">
        <v>308</v>
      </c>
      <c r="D92" s="242" t="s">
        <v>136</v>
      </c>
      <c r="E92" s="243">
        <v>1</v>
      </c>
      <c r="F92" s="244"/>
      <c r="G92" s="245">
        <f>ROUND(E92*F92,2)</f>
        <v>0</v>
      </c>
      <c r="H92" s="244"/>
      <c r="I92" s="245">
        <f>ROUND(E92*H92,2)</f>
        <v>0</v>
      </c>
      <c r="J92" s="244"/>
      <c r="K92" s="245">
        <f>ROUND(E92*J92,2)</f>
        <v>0</v>
      </c>
      <c r="L92" s="245">
        <v>12</v>
      </c>
      <c r="M92" s="245">
        <f>G92*(1+L92/100)</f>
        <v>0</v>
      </c>
      <c r="N92" s="243">
        <v>0</v>
      </c>
      <c r="O92" s="243">
        <f>ROUND(E92*N92,2)</f>
        <v>0</v>
      </c>
      <c r="P92" s="243">
        <v>0</v>
      </c>
      <c r="Q92" s="243">
        <f>ROUND(E92*P92,2)</f>
        <v>0</v>
      </c>
      <c r="R92" s="245"/>
      <c r="S92" s="245" t="s">
        <v>137</v>
      </c>
      <c r="T92" s="246" t="s">
        <v>138</v>
      </c>
      <c r="U92" s="222">
        <v>0</v>
      </c>
      <c r="V92" s="222">
        <f>ROUND(E92*U92,2)</f>
        <v>0</v>
      </c>
      <c r="W92" s="222"/>
      <c r="X92" s="222" t="s">
        <v>139</v>
      </c>
      <c r="Y92" s="222" t="s">
        <v>140</v>
      </c>
      <c r="Z92" s="212"/>
      <c r="AA92" s="212"/>
      <c r="AB92" s="212"/>
      <c r="AC92" s="212"/>
      <c r="AD92" s="212"/>
      <c r="AE92" s="212"/>
      <c r="AF92" s="212"/>
      <c r="AG92" s="212" t="s">
        <v>141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40">
        <v>75</v>
      </c>
      <c r="B93" s="241" t="s">
        <v>309</v>
      </c>
      <c r="C93" s="251" t="s">
        <v>310</v>
      </c>
      <c r="D93" s="242" t="s">
        <v>136</v>
      </c>
      <c r="E93" s="243">
        <v>1</v>
      </c>
      <c r="F93" s="244"/>
      <c r="G93" s="245">
        <f>ROUND(E93*F93,2)</f>
        <v>0</v>
      </c>
      <c r="H93" s="244"/>
      <c r="I93" s="245">
        <f>ROUND(E93*H93,2)</f>
        <v>0</v>
      </c>
      <c r="J93" s="244"/>
      <c r="K93" s="245">
        <f>ROUND(E93*J93,2)</f>
        <v>0</v>
      </c>
      <c r="L93" s="245">
        <v>12</v>
      </c>
      <c r="M93" s="245">
        <f>G93*(1+L93/100)</f>
        <v>0</v>
      </c>
      <c r="N93" s="243">
        <v>0</v>
      </c>
      <c r="O93" s="243">
        <f>ROUND(E93*N93,2)</f>
        <v>0</v>
      </c>
      <c r="P93" s="243">
        <v>0</v>
      </c>
      <c r="Q93" s="243">
        <f>ROUND(E93*P93,2)</f>
        <v>0</v>
      </c>
      <c r="R93" s="245"/>
      <c r="S93" s="245" t="s">
        <v>137</v>
      </c>
      <c r="T93" s="246" t="s">
        <v>138</v>
      </c>
      <c r="U93" s="222">
        <v>0</v>
      </c>
      <c r="V93" s="222">
        <f>ROUND(E93*U93,2)</f>
        <v>0</v>
      </c>
      <c r="W93" s="222"/>
      <c r="X93" s="222" t="s">
        <v>139</v>
      </c>
      <c r="Y93" s="222" t="s">
        <v>140</v>
      </c>
      <c r="Z93" s="212"/>
      <c r="AA93" s="212"/>
      <c r="AB93" s="212"/>
      <c r="AC93" s="212"/>
      <c r="AD93" s="212"/>
      <c r="AE93" s="212"/>
      <c r="AF93" s="212"/>
      <c r="AG93" s="212" t="s">
        <v>141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40">
        <v>76</v>
      </c>
      <c r="B94" s="241" t="s">
        <v>311</v>
      </c>
      <c r="C94" s="251" t="s">
        <v>312</v>
      </c>
      <c r="D94" s="242" t="s">
        <v>136</v>
      </c>
      <c r="E94" s="243">
        <v>1</v>
      </c>
      <c r="F94" s="244"/>
      <c r="G94" s="245">
        <f>ROUND(E94*F94,2)</f>
        <v>0</v>
      </c>
      <c r="H94" s="244"/>
      <c r="I94" s="245">
        <f>ROUND(E94*H94,2)</f>
        <v>0</v>
      </c>
      <c r="J94" s="244"/>
      <c r="K94" s="245">
        <f>ROUND(E94*J94,2)</f>
        <v>0</v>
      </c>
      <c r="L94" s="245">
        <v>12</v>
      </c>
      <c r="M94" s="245">
        <f>G94*(1+L94/100)</f>
        <v>0</v>
      </c>
      <c r="N94" s="243">
        <v>0</v>
      </c>
      <c r="O94" s="243">
        <f>ROUND(E94*N94,2)</f>
        <v>0</v>
      </c>
      <c r="P94" s="243">
        <v>0</v>
      </c>
      <c r="Q94" s="243">
        <f>ROUND(E94*P94,2)</f>
        <v>0</v>
      </c>
      <c r="R94" s="245"/>
      <c r="S94" s="245" t="s">
        <v>137</v>
      </c>
      <c r="T94" s="246" t="s">
        <v>138</v>
      </c>
      <c r="U94" s="222">
        <v>0</v>
      </c>
      <c r="V94" s="222">
        <f>ROUND(E94*U94,2)</f>
        <v>0</v>
      </c>
      <c r="W94" s="222"/>
      <c r="X94" s="222" t="s">
        <v>139</v>
      </c>
      <c r="Y94" s="222" t="s">
        <v>140</v>
      </c>
      <c r="Z94" s="212"/>
      <c r="AA94" s="212"/>
      <c r="AB94" s="212"/>
      <c r="AC94" s="212"/>
      <c r="AD94" s="212"/>
      <c r="AE94" s="212"/>
      <c r="AF94" s="212"/>
      <c r="AG94" s="212" t="s">
        <v>141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40">
        <v>77</v>
      </c>
      <c r="B95" s="241" t="s">
        <v>313</v>
      </c>
      <c r="C95" s="251" t="s">
        <v>314</v>
      </c>
      <c r="D95" s="242" t="s">
        <v>136</v>
      </c>
      <c r="E95" s="243">
        <v>1</v>
      </c>
      <c r="F95" s="244"/>
      <c r="G95" s="245">
        <f>ROUND(E95*F95,2)</f>
        <v>0</v>
      </c>
      <c r="H95" s="244"/>
      <c r="I95" s="245">
        <f>ROUND(E95*H95,2)</f>
        <v>0</v>
      </c>
      <c r="J95" s="244"/>
      <c r="K95" s="245">
        <f>ROUND(E95*J95,2)</f>
        <v>0</v>
      </c>
      <c r="L95" s="245">
        <v>12</v>
      </c>
      <c r="M95" s="245">
        <f>G95*(1+L95/100)</f>
        <v>0</v>
      </c>
      <c r="N95" s="243">
        <v>0</v>
      </c>
      <c r="O95" s="243">
        <f>ROUND(E95*N95,2)</f>
        <v>0</v>
      </c>
      <c r="P95" s="243">
        <v>0</v>
      </c>
      <c r="Q95" s="243">
        <f>ROUND(E95*P95,2)</f>
        <v>0</v>
      </c>
      <c r="R95" s="245"/>
      <c r="S95" s="245" t="s">
        <v>137</v>
      </c>
      <c r="T95" s="246" t="s">
        <v>138</v>
      </c>
      <c r="U95" s="222">
        <v>0</v>
      </c>
      <c r="V95" s="222">
        <f>ROUND(E95*U95,2)</f>
        <v>0</v>
      </c>
      <c r="W95" s="222"/>
      <c r="X95" s="222" t="s">
        <v>139</v>
      </c>
      <c r="Y95" s="222" t="s">
        <v>140</v>
      </c>
      <c r="Z95" s="212"/>
      <c r="AA95" s="212"/>
      <c r="AB95" s="212"/>
      <c r="AC95" s="212"/>
      <c r="AD95" s="212"/>
      <c r="AE95" s="212"/>
      <c r="AF95" s="212"/>
      <c r="AG95" s="212" t="s">
        <v>141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40">
        <v>78</v>
      </c>
      <c r="B96" s="241" t="s">
        <v>315</v>
      </c>
      <c r="C96" s="251" t="s">
        <v>316</v>
      </c>
      <c r="D96" s="242" t="s">
        <v>136</v>
      </c>
      <c r="E96" s="243">
        <v>1</v>
      </c>
      <c r="F96" s="244"/>
      <c r="G96" s="245">
        <f>ROUND(E96*F96,2)</f>
        <v>0</v>
      </c>
      <c r="H96" s="244"/>
      <c r="I96" s="245">
        <f>ROUND(E96*H96,2)</f>
        <v>0</v>
      </c>
      <c r="J96" s="244"/>
      <c r="K96" s="245">
        <f>ROUND(E96*J96,2)</f>
        <v>0</v>
      </c>
      <c r="L96" s="245">
        <v>12</v>
      </c>
      <c r="M96" s="245">
        <f>G96*(1+L96/100)</f>
        <v>0</v>
      </c>
      <c r="N96" s="243">
        <v>0</v>
      </c>
      <c r="O96" s="243">
        <f>ROUND(E96*N96,2)</f>
        <v>0</v>
      </c>
      <c r="P96" s="243">
        <v>0</v>
      </c>
      <c r="Q96" s="243">
        <f>ROUND(E96*P96,2)</f>
        <v>0</v>
      </c>
      <c r="R96" s="245"/>
      <c r="S96" s="245" t="s">
        <v>137</v>
      </c>
      <c r="T96" s="246" t="s">
        <v>138</v>
      </c>
      <c r="U96" s="222">
        <v>0</v>
      </c>
      <c r="V96" s="222">
        <f>ROUND(E96*U96,2)</f>
        <v>0</v>
      </c>
      <c r="W96" s="222"/>
      <c r="X96" s="222" t="s">
        <v>139</v>
      </c>
      <c r="Y96" s="222" t="s">
        <v>140</v>
      </c>
      <c r="Z96" s="212"/>
      <c r="AA96" s="212"/>
      <c r="AB96" s="212"/>
      <c r="AC96" s="212"/>
      <c r="AD96" s="212"/>
      <c r="AE96" s="212"/>
      <c r="AF96" s="212"/>
      <c r="AG96" s="212" t="s">
        <v>141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33">
        <v>79</v>
      </c>
      <c r="B97" s="234" t="s">
        <v>317</v>
      </c>
      <c r="C97" s="252" t="s">
        <v>318</v>
      </c>
      <c r="D97" s="235" t="s">
        <v>319</v>
      </c>
      <c r="E97" s="236">
        <v>1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12</v>
      </c>
      <c r="M97" s="238">
        <f>G97*(1+L97/100)</f>
        <v>0</v>
      </c>
      <c r="N97" s="236">
        <v>0</v>
      </c>
      <c r="O97" s="236">
        <f>ROUND(E97*N97,2)</f>
        <v>0</v>
      </c>
      <c r="P97" s="236">
        <v>0</v>
      </c>
      <c r="Q97" s="236">
        <f>ROUND(E97*P97,2)</f>
        <v>0</v>
      </c>
      <c r="R97" s="238"/>
      <c r="S97" s="238" t="s">
        <v>150</v>
      </c>
      <c r="T97" s="239" t="s">
        <v>138</v>
      </c>
      <c r="U97" s="222">
        <v>0</v>
      </c>
      <c r="V97" s="222">
        <f>ROUND(E97*U97,2)</f>
        <v>0</v>
      </c>
      <c r="W97" s="222"/>
      <c r="X97" s="222" t="s">
        <v>320</v>
      </c>
      <c r="Y97" s="222" t="s">
        <v>140</v>
      </c>
      <c r="Z97" s="212"/>
      <c r="AA97" s="212"/>
      <c r="AB97" s="212"/>
      <c r="AC97" s="212"/>
      <c r="AD97" s="212"/>
      <c r="AE97" s="212"/>
      <c r="AF97" s="212"/>
      <c r="AG97" s="212" t="s">
        <v>321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19"/>
      <c r="B98" s="220"/>
      <c r="C98" s="253" t="s">
        <v>322</v>
      </c>
      <c r="D98" s="247"/>
      <c r="E98" s="247"/>
      <c r="F98" s="247"/>
      <c r="G98" s="247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152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49" t="str">
        <f>C98</f>
        <v>Náklady na vyhotovení dokumentace skutečného provedení stavby a její předání objednateli v požadované formě a požadovaném počtu.</v>
      </c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40">
        <v>80</v>
      </c>
      <c r="B99" s="241" t="s">
        <v>323</v>
      </c>
      <c r="C99" s="251" t="s">
        <v>324</v>
      </c>
      <c r="D99" s="242" t="s">
        <v>136</v>
      </c>
      <c r="E99" s="243">
        <v>1</v>
      </c>
      <c r="F99" s="244"/>
      <c r="G99" s="245">
        <f>ROUND(E99*F99,2)</f>
        <v>0</v>
      </c>
      <c r="H99" s="244"/>
      <c r="I99" s="245">
        <f>ROUND(E99*H99,2)</f>
        <v>0</v>
      </c>
      <c r="J99" s="244"/>
      <c r="K99" s="245">
        <f>ROUND(E99*J99,2)</f>
        <v>0</v>
      </c>
      <c r="L99" s="245">
        <v>12</v>
      </c>
      <c r="M99" s="245">
        <f>G99*(1+L99/100)</f>
        <v>0</v>
      </c>
      <c r="N99" s="243">
        <v>0</v>
      </c>
      <c r="O99" s="243">
        <f>ROUND(E99*N99,2)</f>
        <v>0</v>
      </c>
      <c r="P99" s="243">
        <v>0</v>
      </c>
      <c r="Q99" s="243">
        <f>ROUND(E99*P99,2)</f>
        <v>0</v>
      </c>
      <c r="R99" s="245"/>
      <c r="S99" s="245" t="s">
        <v>137</v>
      </c>
      <c r="T99" s="246" t="s">
        <v>138</v>
      </c>
      <c r="U99" s="222">
        <v>0</v>
      </c>
      <c r="V99" s="222">
        <f>ROUND(E99*U99,2)</f>
        <v>0</v>
      </c>
      <c r="W99" s="222"/>
      <c r="X99" s="222" t="s">
        <v>155</v>
      </c>
      <c r="Y99" s="222" t="s">
        <v>140</v>
      </c>
      <c r="Z99" s="212"/>
      <c r="AA99" s="212"/>
      <c r="AB99" s="212"/>
      <c r="AC99" s="212"/>
      <c r="AD99" s="212"/>
      <c r="AE99" s="212"/>
      <c r="AF99" s="212"/>
      <c r="AG99" s="212" t="s">
        <v>156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x14ac:dyDescent="0.2">
      <c r="A100" s="226" t="s">
        <v>132</v>
      </c>
      <c r="B100" s="227" t="s">
        <v>97</v>
      </c>
      <c r="C100" s="250" t="s">
        <v>98</v>
      </c>
      <c r="D100" s="228"/>
      <c r="E100" s="229"/>
      <c r="F100" s="230"/>
      <c r="G100" s="230">
        <f>SUMIF(AG101:AG145,"&lt;&gt;NOR",G101:G145)</f>
        <v>0</v>
      </c>
      <c r="H100" s="230"/>
      <c r="I100" s="230">
        <f>SUM(I101:I145)</f>
        <v>0</v>
      </c>
      <c r="J100" s="230"/>
      <c r="K100" s="230">
        <f>SUM(K101:K145)</f>
        <v>0</v>
      </c>
      <c r="L100" s="230"/>
      <c r="M100" s="230">
        <f>SUM(M101:M145)</f>
        <v>0</v>
      </c>
      <c r="N100" s="229"/>
      <c r="O100" s="229">
        <f>SUM(O101:O145)</f>
        <v>3.4699999999999998</v>
      </c>
      <c r="P100" s="229"/>
      <c r="Q100" s="229">
        <f>SUM(Q101:Q145)</f>
        <v>4.28</v>
      </c>
      <c r="R100" s="230"/>
      <c r="S100" s="230"/>
      <c r="T100" s="231"/>
      <c r="U100" s="225"/>
      <c r="V100" s="225">
        <f>SUM(V101:V145)</f>
        <v>428.46</v>
      </c>
      <c r="W100" s="225"/>
      <c r="X100" s="225"/>
      <c r="Y100" s="225"/>
      <c r="AG100" t="s">
        <v>133</v>
      </c>
    </row>
    <row r="101" spans="1:60" outlineLevel="1" x14ac:dyDescent="0.2">
      <c r="A101" s="240">
        <v>81</v>
      </c>
      <c r="B101" s="241" t="s">
        <v>325</v>
      </c>
      <c r="C101" s="251" t="s">
        <v>326</v>
      </c>
      <c r="D101" s="242" t="s">
        <v>159</v>
      </c>
      <c r="E101" s="243">
        <v>680</v>
      </c>
      <c r="F101" s="244"/>
      <c r="G101" s="245">
        <f>ROUND(E101*F101,2)</f>
        <v>0</v>
      </c>
      <c r="H101" s="244"/>
      <c r="I101" s="245">
        <f>ROUND(E101*H101,2)</f>
        <v>0</v>
      </c>
      <c r="J101" s="244"/>
      <c r="K101" s="245">
        <f>ROUND(E101*J101,2)</f>
        <v>0</v>
      </c>
      <c r="L101" s="245">
        <v>12</v>
      </c>
      <c r="M101" s="245">
        <f>G101*(1+L101/100)</f>
        <v>0</v>
      </c>
      <c r="N101" s="243">
        <v>0</v>
      </c>
      <c r="O101" s="243">
        <f>ROUND(E101*N101,2)</f>
        <v>0</v>
      </c>
      <c r="P101" s="243">
        <v>0</v>
      </c>
      <c r="Q101" s="243">
        <f>ROUND(E101*P101,2)</f>
        <v>0</v>
      </c>
      <c r="R101" s="245"/>
      <c r="S101" s="245" t="s">
        <v>137</v>
      </c>
      <c r="T101" s="246" t="s">
        <v>150</v>
      </c>
      <c r="U101" s="222">
        <v>5.7829999999999999E-2</v>
      </c>
      <c r="V101" s="222">
        <f>ROUND(E101*U101,2)</f>
        <v>39.32</v>
      </c>
      <c r="W101" s="222"/>
      <c r="X101" s="222" t="s">
        <v>139</v>
      </c>
      <c r="Y101" s="222" t="s">
        <v>140</v>
      </c>
      <c r="Z101" s="212"/>
      <c r="AA101" s="212"/>
      <c r="AB101" s="212"/>
      <c r="AC101" s="212"/>
      <c r="AD101" s="212"/>
      <c r="AE101" s="212"/>
      <c r="AF101" s="212"/>
      <c r="AG101" s="212" t="s">
        <v>141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40">
        <v>82</v>
      </c>
      <c r="B102" s="241" t="s">
        <v>327</v>
      </c>
      <c r="C102" s="251" t="s">
        <v>328</v>
      </c>
      <c r="D102" s="242" t="s">
        <v>159</v>
      </c>
      <c r="E102" s="243">
        <v>680</v>
      </c>
      <c r="F102" s="244"/>
      <c r="G102" s="245">
        <f>ROUND(E102*F102,2)</f>
        <v>0</v>
      </c>
      <c r="H102" s="244"/>
      <c r="I102" s="245">
        <f>ROUND(E102*H102,2)</f>
        <v>0</v>
      </c>
      <c r="J102" s="244"/>
      <c r="K102" s="245">
        <f>ROUND(E102*J102,2)</f>
        <v>0</v>
      </c>
      <c r="L102" s="245">
        <v>12</v>
      </c>
      <c r="M102" s="245">
        <f>G102*(1+L102/100)</f>
        <v>0</v>
      </c>
      <c r="N102" s="243">
        <v>0</v>
      </c>
      <c r="O102" s="243">
        <f>ROUND(E102*N102,2)</f>
        <v>0</v>
      </c>
      <c r="P102" s="243">
        <v>0</v>
      </c>
      <c r="Q102" s="243">
        <f>ROUND(E102*P102,2)</f>
        <v>0</v>
      </c>
      <c r="R102" s="245"/>
      <c r="S102" s="245" t="s">
        <v>137</v>
      </c>
      <c r="T102" s="246" t="s">
        <v>138</v>
      </c>
      <c r="U102" s="222">
        <v>0</v>
      </c>
      <c r="V102" s="222">
        <f>ROUND(E102*U102,2)</f>
        <v>0</v>
      </c>
      <c r="W102" s="222"/>
      <c r="X102" s="222" t="s">
        <v>155</v>
      </c>
      <c r="Y102" s="222" t="s">
        <v>140</v>
      </c>
      <c r="Z102" s="212"/>
      <c r="AA102" s="212"/>
      <c r="AB102" s="212"/>
      <c r="AC102" s="212"/>
      <c r="AD102" s="212"/>
      <c r="AE102" s="212"/>
      <c r="AF102" s="212"/>
      <c r="AG102" s="212" t="s">
        <v>329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40">
        <v>83</v>
      </c>
      <c r="B103" s="241" t="s">
        <v>330</v>
      </c>
      <c r="C103" s="251" t="s">
        <v>331</v>
      </c>
      <c r="D103" s="242" t="s">
        <v>159</v>
      </c>
      <c r="E103" s="243">
        <v>35</v>
      </c>
      <c r="F103" s="244"/>
      <c r="G103" s="245">
        <f>ROUND(E103*F103,2)</f>
        <v>0</v>
      </c>
      <c r="H103" s="244"/>
      <c r="I103" s="245">
        <f>ROUND(E103*H103,2)</f>
        <v>0</v>
      </c>
      <c r="J103" s="244"/>
      <c r="K103" s="245">
        <f>ROUND(E103*J103,2)</f>
        <v>0</v>
      </c>
      <c r="L103" s="245">
        <v>12</v>
      </c>
      <c r="M103" s="245">
        <f>G103*(1+L103/100)</f>
        <v>0</v>
      </c>
      <c r="N103" s="243">
        <v>0</v>
      </c>
      <c r="O103" s="243">
        <f>ROUND(E103*N103,2)</f>
        <v>0</v>
      </c>
      <c r="P103" s="243">
        <v>0</v>
      </c>
      <c r="Q103" s="243">
        <f>ROUND(E103*P103,2)</f>
        <v>0</v>
      </c>
      <c r="R103" s="245"/>
      <c r="S103" s="245" t="s">
        <v>137</v>
      </c>
      <c r="T103" s="246" t="s">
        <v>150</v>
      </c>
      <c r="U103" s="222">
        <v>5.7829999999999999E-2</v>
      </c>
      <c r="V103" s="222">
        <f>ROUND(E103*U103,2)</f>
        <v>2.02</v>
      </c>
      <c r="W103" s="222"/>
      <c r="X103" s="222" t="s">
        <v>139</v>
      </c>
      <c r="Y103" s="222" t="s">
        <v>140</v>
      </c>
      <c r="Z103" s="212"/>
      <c r="AA103" s="212"/>
      <c r="AB103" s="212"/>
      <c r="AC103" s="212"/>
      <c r="AD103" s="212"/>
      <c r="AE103" s="212"/>
      <c r="AF103" s="212"/>
      <c r="AG103" s="212" t="s">
        <v>141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40">
        <v>84</v>
      </c>
      <c r="B104" s="241" t="s">
        <v>332</v>
      </c>
      <c r="C104" s="251" t="s">
        <v>333</v>
      </c>
      <c r="D104" s="242" t="s">
        <v>159</v>
      </c>
      <c r="E104" s="243">
        <v>35</v>
      </c>
      <c r="F104" s="244"/>
      <c r="G104" s="245">
        <f>ROUND(E104*F104,2)</f>
        <v>0</v>
      </c>
      <c r="H104" s="244"/>
      <c r="I104" s="245">
        <f>ROUND(E104*H104,2)</f>
        <v>0</v>
      </c>
      <c r="J104" s="244"/>
      <c r="K104" s="245">
        <f>ROUND(E104*J104,2)</f>
        <v>0</v>
      </c>
      <c r="L104" s="245">
        <v>12</v>
      </c>
      <c r="M104" s="245">
        <f>G104*(1+L104/100)</f>
        <v>0</v>
      </c>
      <c r="N104" s="243">
        <v>0</v>
      </c>
      <c r="O104" s="243">
        <f>ROUND(E104*N104,2)</f>
        <v>0</v>
      </c>
      <c r="P104" s="243">
        <v>0</v>
      </c>
      <c r="Q104" s="243">
        <f>ROUND(E104*P104,2)</f>
        <v>0</v>
      </c>
      <c r="R104" s="245"/>
      <c r="S104" s="245" t="s">
        <v>137</v>
      </c>
      <c r="T104" s="246" t="s">
        <v>138</v>
      </c>
      <c r="U104" s="222">
        <v>0</v>
      </c>
      <c r="V104" s="222">
        <f>ROUND(E104*U104,2)</f>
        <v>0</v>
      </c>
      <c r="W104" s="222"/>
      <c r="X104" s="222" t="s">
        <v>155</v>
      </c>
      <c r="Y104" s="222" t="s">
        <v>140</v>
      </c>
      <c r="Z104" s="212"/>
      <c r="AA104" s="212"/>
      <c r="AB104" s="212"/>
      <c r="AC104" s="212"/>
      <c r="AD104" s="212"/>
      <c r="AE104" s="212"/>
      <c r="AF104" s="212"/>
      <c r="AG104" s="212" t="s">
        <v>329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40">
        <v>85</v>
      </c>
      <c r="B105" s="241" t="s">
        <v>334</v>
      </c>
      <c r="C105" s="251" t="s">
        <v>335</v>
      </c>
      <c r="D105" s="242" t="s">
        <v>159</v>
      </c>
      <c r="E105" s="243">
        <v>520</v>
      </c>
      <c r="F105" s="244"/>
      <c r="G105" s="245">
        <f>ROUND(E105*F105,2)</f>
        <v>0</v>
      </c>
      <c r="H105" s="244"/>
      <c r="I105" s="245">
        <f>ROUND(E105*H105,2)</f>
        <v>0</v>
      </c>
      <c r="J105" s="244"/>
      <c r="K105" s="245">
        <f>ROUND(E105*J105,2)</f>
        <v>0</v>
      </c>
      <c r="L105" s="245">
        <v>12</v>
      </c>
      <c r="M105" s="245">
        <f>G105*(1+L105/100)</f>
        <v>0</v>
      </c>
      <c r="N105" s="243">
        <v>0</v>
      </c>
      <c r="O105" s="243">
        <f>ROUND(E105*N105,2)</f>
        <v>0</v>
      </c>
      <c r="P105" s="243">
        <v>0</v>
      </c>
      <c r="Q105" s="243">
        <f>ROUND(E105*P105,2)</f>
        <v>0</v>
      </c>
      <c r="R105" s="245"/>
      <c r="S105" s="245" t="s">
        <v>150</v>
      </c>
      <c r="T105" s="246" t="s">
        <v>150</v>
      </c>
      <c r="U105" s="222">
        <v>5.7000000000000002E-2</v>
      </c>
      <c r="V105" s="222">
        <f>ROUND(E105*U105,2)</f>
        <v>29.64</v>
      </c>
      <c r="W105" s="222"/>
      <c r="X105" s="222" t="s">
        <v>139</v>
      </c>
      <c r="Y105" s="222" t="s">
        <v>140</v>
      </c>
      <c r="Z105" s="212"/>
      <c r="AA105" s="212"/>
      <c r="AB105" s="212"/>
      <c r="AC105" s="212"/>
      <c r="AD105" s="212"/>
      <c r="AE105" s="212"/>
      <c r="AF105" s="212"/>
      <c r="AG105" s="212" t="s">
        <v>141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40">
        <v>86</v>
      </c>
      <c r="B106" s="241" t="s">
        <v>336</v>
      </c>
      <c r="C106" s="251" t="s">
        <v>337</v>
      </c>
      <c r="D106" s="242" t="s">
        <v>159</v>
      </c>
      <c r="E106" s="243">
        <v>520</v>
      </c>
      <c r="F106" s="244"/>
      <c r="G106" s="245">
        <f>ROUND(E106*F106,2)</f>
        <v>0</v>
      </c>
      <c r="H106" s="244"/>
      <c r="I106" s="245">
        <f>ROUND(E106*H106,2)</f>
        <v>0</v>
      </c>
      <c r="J106" s="244"/>
      <c r="K106" s="245">
        <f>ROUND(E106*J106,2)</f>
        <v>0</v>
      </c>
      <c r="L106" s="245">
        <v>12</v>
      </c>
      <c r="M106" s="245">
        <f>G106*(1+L106/100)</f>
        <v>0</v>
      </c>
      <c r="N106" s="243">
        <v>0</v>
      </c>
      <c r="O106" s="243">
        <f>ROUND(E106*N106,2)</f>
        <v>0</v>
      </c>
      <c r="P106" s="243">
        <v>0</v>
      </c>
      <c r="Q106" s="243">
        <f>ROUND(E106*P106,2)</f>
        <v>0</v>
      </c>
      <c r="R106" s="245" t="s">
        <v>242</v>
      </c>
      <c r="S106" s="245" t="s">
        <v>150</v>
      </c>
      <c r="T106" s="246" t="s">
        <v>150</v>
      </c>
      <c r="U106" s="222">
        <v>0</v>
      </c>
      <c r="V106" s="222">
        <f>ROUND(E106*U106,2)</f>
        <v>0</v>
      </c>
      <c r="W106" s="222"/>
      <c r="X106" s="222" t="s">
        <v>155</v>
      </c>
      <c r="Y106" s="222" t="s">
        <v>140</v>
      </c>
      <c r="Z106" s="212"/>
      <c r="AA106" s="212"/>
      <c r="AB106" s="212"/>
      <c r="AC106" s="212"/>
      <c r="AD106" s="212"/>
      <c r="AE106" s="212"/>
      <c r="AF106" s="212"/>
      <c r="AG106" s="212" t="s">
        <v>329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ht="22.5" outlineLevel="1" x14ac:dyDescent="0.2">
      <c r="A107" s="240">
        <v>87</v>
      </c>
      <c r="B107" s="241" t="s">
        <v>253</v>
      </c>
      <c r="C107" s="251" t="s">
        <v>254</v>
      </c>
      <c r="D107" s="242" t="s">
        <v>159</v>
      </c>
      <c r="E107" s="243">
        <v>720</v>
      </c>
      <c r="F107" s="244"/>
      <c r="G107" s="245">
        <f>ROUND(E107*F107,2)</f>
        <v>0</v>
      </c>
      <c r="H107" s="244"/>
      <c r="I107" s="245">
        <f>ROUND(E107*H107,2)</f>
        <v>0</v>
      </c>
      <c r="J107" s="244"/>
      <c r="K107" s="245">
        <f>ROUND(E107*J107,2)</f>
        <v>0</v>
      </c>
      <c r="L107" s="245">
        <v>12</v>
      </c>
      <c r="M107" s="245">
        <f>G107*(1+L107/100)</f>
        <v>0</v>
      </c>
      <c r="N107" s="243">
        <v>6.9999999999999994E-5</v>
      </c>
      <c r="O107" s="243">
        <f>ROUND(E107*N107,2)</f>
        <v>0.05</v>
      </c>
      <c r="P107" s="243">
        <v>0</v>
      </c>
      <c r="Q107" s="243">
        <f>ROUND(E107*P107,2)</f>
        <v>0</v>
      </c>
      <c r="R107" s="245" t="s">
        <v>160</v>
      </c>
      <c r="S107" s="245" t="s">
        <v>150</v>
      </c>
      <c r="T107" s="246" t="s">
        <v>150</v>
      </c>
      <c r="U107" s="222">
        <v>8.2170000000000007E-2</v>
      </c>
      <c r="V107" s="222">
        <f>ROUND(E107*U107,2)</f>
        <v>59.16</v>
      </c>
      <c r="W107" s="222"/>
      <c r="X107" s="222" t="s">
        <v>139</v>
      </c>
      <c r="Y107" s="222" t="s">
        <v>140</v>
      </c>
      <c r="Z107" s="212"/>
      <c r="AA107" s="212"/>
      <c r="AB107" s="212"/>
      <c r="AC107" s="212"/>
      <c r="AD107" s="212"/>
      <c r="AE107" s="212"/>
      <c r="AF107" s="212"/>
      <c r="AG107" s="212" t="s">
        <v>141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1" x14ac:dyDescent="0.2">
      <c r="A108" s="240">
        <v>88</v>
      </c>
      <c r="B108" s="241" t="s">
        <v>257</v>
      </c>
      <c r="C108" s="251" t="s">
        <v>258</v>
      </c>
      <c r="D108" s="242" t="s">
        <v>159</v>
      </c>
      <c r="E108" s="243">
        <v>500</v>
      </c>
      <c r="F108" s="244"/>
      <c r="G108" s="245">
        <f>ROUND(E108*F108,2)</f>
        <v>0</v>
      </c>
      <c r="H108" s="244"/>
      <c r="I108" s="245">
        <f>ROUND(E108*H108,2)</f>
        <v>0</v>
      </c>
      <c r="J108" s="244"/>
      <c r="K108" s="245">
        <f>ROUND(E108*J108,2)</f>
        <v>0</v>
      </c>
      <c r="L108" s="245">
        <v>12</v>
      </c>
      <c r="M108" s="245">
        <f>G108*(1+L108/100)</f>
        <v>0</v>
      </c>
      <c r="N108" s="243">
        <v>5.0000000000000002E-5</v>
      </c>
      <c r="O108" s="243">
        <f>ROUND(E108*N108,2)</f>
        <v>0.03</v>
      </c>
      <c r="P108" s="243">
        <v>0</v>
      </c>
      <c r="Q108" s="243">
        <f>ROUND(E108*P108,2)</f>
        <v>0</v>
      </c>
      <c r="R108" s="245" t="s">
        <v>160</v>
      </c>
      <c r="S108" s="245" t="s">
        <v>150</v>
      </c>
      <c r="T108" s="246" t="s">
        <v>150</v>
      </c>
      <c r="U108" s="222">
        <v>7.8E-2</v>
      </c>
      <c r="V108" s="222">
        <f>ROUND(E108*U108,2)</f>
        <v>39</v>
      </c>
      <c r="W108" s="222"/>
      <c r="X108" s="222" t="s">
        <v>139</v>
      </c>
      <c r="Y108" s="222" t="s">
        <v>140</v>
      </c>
      <c r="Z108" s="212"/>
      <c r="AA108" s="212"/>
      <c r="AB108" s="212"/>
      <c r="AC108" s="212"/>
      <c r="AD108" s="212"/>
      <c r="AE108" s="212"/>
      <c r="AF108" s="212"/>
      <c r="AG108" s="212" t="s">
        <v>141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40">
        <v>89</v>
      </c>
      <c r="B109" s="241" t="s">
        <v>338</v>
      </c>
      <c r="C109" s="251" t="s">
        <v>339</v>
      </c>
      <c r="D109" s="242" t="s">
        <v>136</v>
      </c>
      <c r="E109" s="243">
        <v>10</v>
      </c>
      <c r="F109" s="244"/>
      <c r="G109" s="245">
        <f>ROUND(E109*F109,2)</f>
        <v>0</v>
      </c>
      <c r="H109" s="244"/>
      <c r="I109" s="245">
        <f>ROUND(E109*H109,2)</f>
        <v>0</v>
      </c>
      <c r="J109" s="244"/>
      <c r="K109" s="245">
        <f>ROUND(E109*J109,2)</f>
        <v>0</v>
      </c>
      <c r="L109" s="245">
        <v>12</v>
      </c>
      <c r="M109" s="245">
        <f>G109*(1+L109/100)</f>
        <v>0</v>
      </c>
      <c r="N109" s="243">
        <v>0</v>
      </c>
      <c r="O109" s="243">
        <f>ROUND(E109*N109,2)</f>
        <v>0</v>
      </c>
      <c r="P109" s="243">
        <v>0</v>
      </c>
      <c r="Q109" s="243">
        <f>ROUND(E109*P109,2)</f>
        <v>0</v>
      </c>
      <c r="R109" s="245"/>
      <c r="S109" s="245" t="s">
        <v>137</v>
      </c>
      <c r="T109" s="246" t="s">
        <v>150</v>
      </c>
      <c r="U109" s="222">
        <v>0.14033000000000001</v>
      </c>
      <c r="V109" s="222">
        <f>ROUND(E109*U109,2)</f>
        <v>1.4</v>
      </c>
      <c r="W109" s="222"/>
      <c r="X109" s="222" t="s">
        <v>139</v>
      </c>
      <c r="Y109" s="222" t="s">
        <v>140</v>
      </c>
      <c r="Z109" s="212"/>
      <c r="AA109" s="212"/>
      <c r="AB109" s="212"/>
      <c r="AC109" s="212"/>
      <c r="AD109" s="212"/>
      <c r="AE109" s="212"/>
      <c r="AF109" s="212"/>
      <c r="AG109" s="212" t="s">
        <v>141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40">
        <v>90</v>
      </c>
      <c r="B110" s="241" t="s">
        <v>340</v>
      </c>
      <c r="C110" s="251" t="s">
        <v>341</v>
      </c>
      <c r="D110" s="242" t="s">
        <v>136</v>
      </c>
      <c r="E110" s="243">
        <v>3</v>
      </c>
      <c r="F110" s="244"/>
      <c r="G110" s="245">
        <f>ROUND(E110*F110,2)</f>
        <v>0</v>
      </c>
      <c r="H110" s="244"/>
      <c r="I110" s="245">
        <f>ROUND(E110*H110,2)</f>
        <v>0</v>
      </c>
      <c r="J110" s="244"/>
      <c r="K110" s="245">
        <f>ROUND(E110*J110,2)</f>
        <v>0</v>
      </c>
      <c r="L110" s="245">
        <v>12</v>
      </c>
      <c r="M110" s="245">
        <f>G110*(1+L110/100)</f>
        <v>0</v>
      </c>
      <c r="N110" s="243">
        <v>0</v>
      </c>
      <c r="O110" s="243">
        <f>ROUND(E110*N110,2)</f>
        <v>0</v>
      </c>
      <c r="P110" s="243">
        <v>0</v>
      </c>
      <c r="Q110" s="243">
        <f>ROUND(E110*P110,2)</f>
        <v>0</v>
      </c>
      <c r="R110" s="245" t="s">
        <v>242</v>
      </c>
      <c r="S110" s="245" t="s">
        <v>150</v>
      </c>
      <c r="T110" s="246" t="s">
        <v>150</v>
      </c>
      <c r="U110" s="222">
        <v>0</v>
      </c>
      <c r="V110" s="222">
        <f>ROUND(E110*U110,2)</f>
        <v>0</v>
      </c>
      <c r="W110" s="222"/>
      <c r="X110" s="222" t="s">
        <v>155</v>
      </c>
      <c r="Y110" s="222" t="s">
        <v>140</v>
      </c>
      <c r="Z110" s="212"/>
      <c r="AA110" s="212"/>
      <c r="AB110" s="212"/>
      <c r="AC110" s="212"/>
      <c r="AD110" s="212"/>
      <c r="AE110" s="212"/>
      <c r="AF110" s="212"/>
      <c r="AG110" s="212" t="s">
        <v>329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40">
        <v>91</v>
      </c>
      <c r="B111" s="241" t="s">
        <v>342</v>
      </c>
      <c r="C111" s="251" t="s">
        <v>343</v>
      </c>
      <c r="D111" s="242" t="s">
        <v>159</v>
      </c>
      <c r="E111" s="243">
        <v>110</v>
      </c>
      <c r="F111" s="244"/>
      <c r="G111" s="245">
        <f>ROUND(E111*F111,2)</f>
        <v>0</v>
      </c>
      <c r="H111" s="244"/>
      <c r="I111" s="245">
        <f>ROUND(E111*H111,2)</f>
        <v>0</v>
      </c>
      <c r="J111" s="244"/>
      <c r="K111" s="245">
        <f>ROUND(E111*J111,2)</f>
        <v>0</v>
      </c>
      <c r="L111" s="245">
        <v>12</v>
      </c>
      <c r="M111" s="245">
        <f>G111*(1+L111/100)</f>
        <v>0</v>
      </c>
      <c r="N111" s="243">
        <v>0</v>
      </c>
      <c r="O111" s="243">
        <f>ROUND(E111*N111,2)</f>
        <v>0</v>
      </c>
      <c r="P111" s="243">
        <v>0</v>
      </c>
      <c r="Q111" s="243">
        <f>ROUND(E111*P111,2)</f>
        <v>0</v>
      </c>
      <c r="R111" s="245"/>
      <c r="S111" s="245" t="s">
        <v>150</v>
      </c>
      <c r="T111" s="246" t="s">
        <v>150</v>
      </c>
      <c r="U111" s="222">
        <v>6.1830000000000003E-2</v>
      </c>
      <c r="V111" s="222">
        <f>ROUND(E111*U111,2)</f>
        <v>6.8</v>
      </c>
      <c r="W111" s="222"/>
      <c r="X111" s="222" t="s">
        <v>139</v>
      </c>
      <c r="Y111" s="222" t="s">
        <v>140</v>
      </c>
      <c r="Z111" s="212"/>
      <c r="AA111" s="212"/>
      <c r="AB111" s="212"/>
      <c r="AC111" s="212"/>
      <c r="AD111" s="212"/>
      <c r="AE111" s="212"/>
      <c r="AF111" s="212"/>
      <c r="AG111" s="212" t="s">
        <v>141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ht="33.75" outlineLevel="1" x14ac:dyDescent="0.2">
      <c r="A112" s="240">
        <v>92</v>
      </c>
      <c r="B112" s="241" t="s">
        <v>344</v>
      </c>
      <c r="C112" s="251" t="s">
        <v>345</v>
      </c>
      <c r="D112" s="242" t="s">
        <v>159</v>
      </c>
      <c r="E112" s="243">
        <v>110</v>
      </c>
      <c r="F112" s="244"/>
      <c r="G112" s="245">
        <f>ROUND(E112*F112,2)</f>
        <v>0</v>
      </c>
      <c r="H112" s="244"/>
      <c r="I112" s="245">
        <f>ROUND(E112*H112,2)</f>
        <v>0</v>
      </c>
      <c r="J112" s="244"/>
      <c r="K112" s="245">
        <f>ROUND(E112*J112,2)</f>
        <v>0</v>
      </c>
      <c r="L112" s="245">
        <v>12</v>
      </c>
      <c r="M112" s="245">
        <f>G112*(1+L112/100)</f>
        <v>0</v>
      </c>
      <c r="N112" s="243">
        <v>4.0000000000000002E-4</v>
      </c>
      <c r="O112" s="243">
        <f>ROUND(E112*N112,2)</f>
        <v>0.04</v>
      </c>
      <c r="P112" s="243">
        <v>0</v>
      </c>
      <c r="Q112" s="243">
        <f>ROUND(E112*P112,2)</f>
        <v>0</v>
      </c>
      <c r="R112" s="245" t="s">
        <v>242</v>
      </c>
      <c r="S112" s="245" t="s">
        <v>150</v>
      </c>
      <c r="T112" s="246" t="s">
        <v>150</v>
      </c>
      <c r="U112" s="222">
        <v>0</v>
      </c>
      <c r="V112" s="222">
        <f>ROUND(E112*U112,2)</f>
        <v>0</v>
      </c>
      <c r="W112" s="222"/>
      <c r="X112" s="222" t="s">
        <v>155</v>
      </c>
      <c r="Y112" s="222" t="s">
        <v>140</v>
      </c>
      <c r="Z112" s="212"/>
      <c r="AA112" s="212"/>
      <c r="AB112" s="212"/>
      <c r="AC112" s="212"/>
      <c r="AD112" s="212"/>
      <c r="AE112" s="212"/>
      <c r="AF112" s="212"/>
      <c r="AG112" s="212" t="s">
        <v>329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40">
        <v>93</v>
      </c>
      <c r="B113" s="241" t="s">
        <v>346</v>
      </c>
      <c r="C113" s="251" t="s">
        <v>347</v>
      </c>
      <c r="D113" s="242" t="s">
        <v>136</v>
      </c>
      <c r="E113" s="243">
        <v>13</v>
      </c>
      <c r="F113" s="244"/>
      <c r="G113" s="245">
        <f>ROUND(E113*F113,2)</f>
        <v>0</v>
      </c>
      <c r="H113" s="244"/>
      <c r="I113" s="245">
        <f>ROUND(E113*H113,2)</f>
        <v>0</v>
      </c>
      <c r="J113" s="244"/>
      <c r="K113" s="245">
        <f>ROUND(E113*J113,2)</f>
        <v>0</v>
      </c>
      <c r="L113" s="245">
        <v>12</v>
      </c>
      <c r="M113" s="245">
        <f>G113*(1+L113/100)</f>
        <v>0</v>
      </c>
      <c r="N113" s="243">
        <v>0</v>
      </c>
      <c r="O113" s="243">
        <f>ROUND(E113*N113,2)</f>
        <v>0</v>
      </c>
      <c r="P113" s="243">
        <v>0</v>
      </c>
      <c r="Q113" s="243">
        <f>ROUND(E113*P113,2)</f>
        <v>0</v>
      </c>
      <c r="R113" s="245" t="s">
        <v>160</v>
      </c>
      <c r="S113" s="245" t="s">
        <v>150</v>
      </c>
      <c r="T113" s="246" t="s">
        <v>150</v>
      </c>
      <c r="U113" s="222">
        <v>0.14130000000000001</v>
      </c>
      <c r="V113" s="222">
        <f>ROUND(E113*U113,2)</f>
        <v>1.84</v>
      </c>
      <c r="W113" s="222"/>
      <c r="X113" s="222" t="s">
        <v>139</v>
      </c>
      <c r="Y113" s="222" t="s">
        <v>140</v>
      </c>
      <c r="Z113" s="212"/>
      <c r="AA113" s="212"/>
      <c r="AB113" s="212"/>
      <c r="AC113" s="212"/>
      <c r="AD113" s="212"/>
      <c r="AE113" s="212"/>
      <c r="AF113" s="212"/>
      <c r="AG113" s="212" t="s">
        <v>141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ht="33.75" outlineLevel="1" x14ac:dyDescent="0.2">
      <c r="A114" s="240">
        <v>94</v>
      </c>
      <c r="B114" s="241" t="s">
        <v>348</v>
      </c>
      <c r="C114" s="251" t="s">
        <v>349</v>
      </c>
      <c r="D114" s="242" t="s">
        <v>136</v>
      </c>
      <c r="E114" s="243">
        <v>13</v>
      </c>
      <c r="F114" s="244"/>
      <c r="G114" s="245">
        <f>ROUND(E114*F114,2)</f>
        <v>0</v>
      </c>
      <c r="H114" s="244"/>
      <c r="I114" s="245">
        <f>ROUND(E114*H114,2)</f>
        <v>0</v>
      </c>
      <c r="J114" s="244"/>
      <c r="K114" s="245">
        <f>ROUND(E114*J114,2)</f>
        <v>0</v>
      </c>
      <c r="L114" s="245">
        <v>12</v>
      </c>
      <c r="M114" s="245">
        <f>G114*(1+L114/100)</f>
        <v>0</v>
      </c>
      <c r="N114" s="243">
        <v>3.0000000000000001E-5</v>
      </c>
      <c r="O114" s="243">
        <f>ROUND(E114*N114,2)</f>
        <v>0</v>
      </c>
      <c r="P114" s="243">
        <v>0</v>
      </c>
      <c r="Q114" s="243">
        <f>ROUND(E114*P114,2)</f>
        <v>0</v>
      </c>
      <c r="R114" s="245" t="s">
        <v>242</v>
      </c>
      <c r="S114" s="245" t="s">
        <v>150</v>
      </c>
      <c r="T114" s="246" t="s">
        <v>150</v>
      </c>
      <c r="U114" s="222">
        <v>0</v>
      </c>
      <c r="V114" s="222">
        <f>ROUND(E114*U114,2)</f>
        <v>0</v>
      </c>
      <c r="W114" s="222"/>
      <c r="X114" s="222" t="s">
        <v>155</v>
      </c>
      <c r="Y114" s="222" t="s">
        <v>140</v>
      </c>
      <c r="Z114" s="212"/>
      <c r="AA114" s="212"/>
      <c r="AB114" s="212"/>
      <c r="AC114" s="212"/>
      <c r="AD114" s="212"/>
      <c r="AE114" s="212"/>
      <c r="AF114" s="212"/>
      <c r="AG114" s="212" t="s">
        <v>156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22.5" outlineLevel="1" x14ac:dyDescent="0.2">
      <c r="A115" s="233">
        <v>95</v>
      </c>
      <c r="B115" s="234" t="s">
        <v>213</v>
      </c>
      <c r="C115" s="252" t="s">
        <v>214</v>
      </c>
      <c r="D115" s="235" t="s">
        <v>136</v>
      </c>
      <c r="E115" s="236">
        <v>13</v>
      </c>
      <c r="F115" s="237"/>
      <c r="G115" s="238">
        <f>ROUND(E115*F115,2)</f>
        <v>0</v>
      </c>
      <c r="H115" s="237"/>
      <c r="I115" s="238">
        <f>ROUND(E115*H115,2)</f>
        <v>0</v>
      </c>
      <c r="J115" s="237"/>
      <c r="K115" s="238">
        <f>ROUND(E115*J115,2)</f>
        <v>0</v>
      </c>
      <c r="L115" s="238">
        <v>12</v>
      </c>
      <c r="M115" s="238">
        <f>G115*(1+L115/100)</f>
        <v>0</v>
      </c>
      <c r="N115" s="236">
        <v>8.0000000000000007E-5</v>
      </c>
      <c r="O115" s="236">
        <f>ROUND(E115*N115,2)</f>
        <v>0</v>
      </c>
      <c r="P115" s="236">
        <v>1E-3</v>
      </c>
      <c r="Q115" s="236">
        <f>ROUND(E115*P115,2)</f>
        <v>0.01</v>
      </c>
      <c r="R115" s="238" t="s">
        <v>211</v>
      </c>
      <c r="S115" s="238" t="s">
        <v>150</v>
      </c>
      <c r="T115" s="239" t="s">
        <v>150</v>
      </c>
      <c r="U115" s="222">
        <v>0.152</v>
      </c>
      <c r="V115" s="222">
        <f>ROUND(E115*U115,2)</f>
        <v>1.98</v>
      </c>
      <c r="W115" s="222"/>
      <c r="X115" s="222" t="s">
        <v>139</v>
      </c>
      <c r="Y115" s="222" t="s">
        <v>140</v>
      </c>
      <c r="Z115" s="212"/>
      <c r="AA115" s="212"/>
      <c r="AB115" s="212"/>
      <c r="AC115" s="212"/>
      <c r="AD115" s="212"/>
      <c r="AE115" s="212"/>
      <c r="AF115" s="212"/>
      <c r="AG115" s="212" t="s">
        <v>350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2" x14ac:dyDescent="0.2">
      <c r="A116" s="219"/>
      <c r="B116" s="220"/>
      <c r="C116" s="253" t="s">
        <v>212</v>
      </c>
      <c r="D116" s="247"/>
      <c r="E116" s="247"/>
      <c r="F116" s="247"/>
      <c r="G116" s="247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152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40">
        <v>96</v>
      </c>
      <c r="B117" s="241" t="s">
        <v>351</v>
      </c>
      <c r="C117" s="251" t="s">
        <v>352</v>
      </c>
      <c r="D117" s="242" t="s">
        <v>267</v>
      </c>
      <c r="E117" s="243">
        <v>1</v>
      </c>
      <c r="F117" s="244"/>
      <c r="G117" s="245">
        <f>ROUND(E117*F117,2)</f>
        <v>0</v>
      </c>
      <c r="H117" s="244"/>
      <c r="I117" s="245">
        <f>ROUND(E117*H117,2)</f>
        <v>0</v>
      </c>
      <c r="J117" s="244"/>
      <c r="K117" s="245">
        <f>ROUND(E117*J117,2)</f>
        <v>0</v>
      </c>
      <c r="L117" s="245">
        <v>12</v>
      </c>
      <c r="M117" s="245">
        <f>G117*(1+L117/100)</f>
        <v>0</v>
      </c>
      <c r="N117" s="243">
        <v>0</v>
      </c>
      <c r="O117" s="243">
        <f>ROUND(E117*N117,2)</f>
        <v>0</v>
      </c>
      <c r="P117" s="243">
        <v>0</v>
      </c>
      <c r="Q117" s="243">
        <f>ROUND(E117*P117,2)</f>
        <v>0</v>
      </c>
      <c r="R117" s="245"/>
      <c r="S117" s="245" t="s">
        <v>137</v>
      </c>
      <c r="T117" s="246" t="s">
        <v>138</v>
      </c>
      <c r="U117" s="222">
        <v>0</v>
      </c>
      <c r="V117" s="222">
        <f>ROUND(E117*U117,2)</f>
        <v>0</v>
      </c>
      <c r="W117" s="222"/>
      <c r="X117" s="222" t="s">
        <v>139</v>
      </c>
      <c r="Y117" s="222" t="s">
        <v>140</v>
      </c>
      <c r="Z117" s="212"/>
      <c r="AA117" s="212"/>
      <c r="AB117" s="212"/>
      <c r="AC117" s="212"/>
      <c r="AD117" s="212"/>
      <c r="AE117" s="212"/>
      <c r="AF117" s="212"/>
      <c r="AG117" s="212" t="s">
        <v>141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ht="22.5" outlineLevel="1" x14ac:dyDescent="0.2">
      <c r="A118" s="240">
        <v>97</v>
      </c>
      <c r="B118" s="241" t="s">
        <v>353</v>
      </c>
      <c r="C118" s="251" t="s">
        <v>354</v>
      </c>
      <c r="D118" s="242" t="s">
        <v>136</v>
      </c>
      <c r="E118" s="243">
        <v>3</v>
      </c>
      <c r="F118" s="244"/>
      <c r="G118" s="245">
        <f>ROUND(E118*F118,2)</f>
        <v>0</v>
      </c>
      <c r="H118" s="244"/>
      <c r="I118" s="245">
        <f>ROUND(E118*H118,2)</f>
        <v>0</v>
      </c>
      <c r="J118" s="244"/>
      <c r="K118" s="245">
        <f>ROUND(E118*J118,2)</f>
        <v>0</v>
      </c>
      <c r="L118" s="245">
        <v>12</v>
      </c>
      <c r="M118" s="245">
        <f>G118*(1+L118/100)</f>
        <v>0</v>
      </c>
      <c r="N118" s="243">
        <v>0</v>
      </c>
      <c r="O118" s="243">
        <f>ROUND(E118*N118,2)</f>
        <v>0</v>
      </c>
      <c r="P118" s="243">
        <v>0</v>
      </c>
      <c r="Q118" s="243">
        <f>ROUND(E118*P118,2)</f>
        <v>0</v>
      </c>
      <c r="R118" s="245"/>
      <c r="S118" s="245" t="s">
        <v>137</v>
      </c>
      <c r="T118" s="246" t="s">
        <v>138</v>
      </c>
      <c r="U118" s="222">
        <v>0</v>
      </c>
      <c r="V118" s="222">
        <f>ROUND(E118*U118,2)</f>
        <v>0</v>
      </c>
      <c r="W118" s="222"/>
      <c r="X118" s="222" t="s">
        <v>139</v>
      </c>
      <c r="Y118" s="222" t="s">
        <v>140</v>
      </c>
      <c r="Z118" s="212"/>
      <c r="AA118" s="212"/>
      <c r="AB118" s="212"/>
      <c r="AC118" s="212"/>
      <c r="AD118" s="212"/>
      <c r="AE118" s="212"/>
      <c r="AF118" s="212"/>
      <c r="AG118" s="212" t="s">
        <v>141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40">
        <v>98</v>
      </c>
      <c r="B119" s="241" t="s">
        <v>355</v>
      </c>
      <c r="C119" s="251" t="s">
        <v>356</v>
      </c>
      <c r="D119" s="242" t="s">
        <v>136</v>
      </c>
      <c r="E119" s="243">
        <v>1</v>
      </c>
      <c r="F119" s="244"/>
      <c r="G119" s="245">
        <f>ROUND(E119*F119,2)</f>
        <v>0</v>
      </c>
      <c r="H119" s="244"/>
      <c r="I119" s="245">
        <f>ROUND(E119*H119,2)</f>
        <v>0</v>
      </c>
      <c r="J119" s="244"/>
      <c r="K119" s="245">
        <f>ROUND(E119*J119,2)</f>
        <v>0</v>
      </c>
      <c r="L119" s="245">
        <v>12</v>
      </c>
      <c r="M119" s="245">
        <f>G119*(1+L119/100)</f>
        <v>0</v>
      </c>
      <c r="N119" s="243">
        <v>0</v>
      </c>
      <c r="O119" s="243">
        <f>ROUND(E119*N119,2)</f>
        <v>0</v>
      </c>
      <c r="P119" s="243">
        <v>0</v>
      </c>
      <c r="Q119" s="243">
        <f>ROUND(E119*P119,2)</f>
        <v>0</v>
      </c>
      <c r="R119" s="245"/>
      <c r="S119" s="245" t="s">
        <v>137</v>
      </c>
      <c r="T119" s="246" t="s">
        <v>138</v>
      </c>
      <c r="U119" s="222">
        <v>0</v>
      </c>
      <c r="V119" s="222">
        <f>ROUND(E119*U119,2)</f>
        <v>0</v>
      </c>
      <c r="W119" s="222"/>
      <c r="X119" s="222" t="s">
        <v>139</v>
      </c>
      <c r="Y119" s="222" t="s">
        <v>140</v>
      </c>
      <c r="Z119" s="212"/>
      <c r="AA119" s="212"/>
      <c r="AB119" s="212"/>
      <c r="AC119" s="212"/>
      <c r="AD119" s="212"/>
      <c r="AE119" s="212"/>
      <c r="AF119" s="212"/>
      <c r="AG119" s="212" t="s">
        <v>350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40">
        <v>99</v>
      </c>
      <c r="B120" s="241" t="s">
        <v>357</v>
      </c>
      <c r="C120" s="251" t="s">
        <v>358</v>
      </c>
      <c r="D120" s="242" t="s">
        <v>136</v>
      </c>
      <c r="E120" s="243">
        <v>1</v>
      </c>
      <c r="F120" s="244"/>
      <c r="G120" s="245">
        <f>ROUND(E120*F120,2)</f>
        <v>0</v>
      </c>
      <c r="H120" s="244"/>
      <c r="I120" s="245">
        <f>ROUND(E120*H120,2)</f>
        <v>0</v>
      </c>
      <c r="J120" s="244"/>
      <c r="K120" s="245">
        <f>ROUND(E120*J120,2)</f>
        <v>0</v>
      </c>
      <c r="L120" s="245">
        <v>12</v>
      </c>
      <c r="M120" s="245">
        <f>G120*(1+L120/100)</f>
        <v>0</v>
      </c>
      <c r="N120" s="243">
        <v>0</v>
      </c>
      <c r="O120" s="243">
        <f>ROUND(E120*N120,2)</f>
        <v>0</v>
      </c>
      <c r="P120" s="243">
        <v>0</v>
      </c>
      <c r="Q120" s="243">
        <f>ROUND(E120*P120,2)</f>
        <v>0</v>
      </c>
      <c r="R120" s="245"/>
      <c r="S120" s="245" t="s">
        <v>137</v>
      </c>
      <c r="T120" s="246" t="s">
        <v>138</v>
      </c>
      <c r="U120" s="222">
        <v>0</v>
      </c>
      <c r="V120" s="222">
        <f>ROUND(E120*U120,2)</f>
        <v>0</v>
      </c>
      <c r="W120" s="222"/>
      <c r="X120" s="222" t="s">
        <v>155</v>
      </c>
      <c r="Y120" s="222" t="s">
        <v>140</v>
      </c>
      <c r="Z120" s="212"/>
      <c r="AA120" s="212"/>
      <c r="AB120" s="212"/>
      <c r="AC120" s="212"/>
      <c r="AD120" s="212"/>
      <c r="AE120" s="212"/>
      <c r="AF120" s="212"/>
      <c r="AG120" s="212" t="s">
        <v>156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40">
        <v>100</v>
      </c>
      <c r="B121" s="241" t="s">
        <v>359</v>
      </c>
      <c r="C121" s="251" t="s">
        <v>360</v>
      </c>
      <c r="D121" s="242" t="s">
        <v>136</v>
      </c>
      <c r="E121" s="243">
        <v>1</v>
      </c>
      <c r="F121" s="244"/>
      <c r="G121" s="245">
        <f>ROUND(E121*F121,2)</f>
        <v>0</v>
      </c>
      <c r="H121" s="244"/>
      <c r="I121" s="245">
        <f>ROUND(E121*H121,2)</f>
        <v>0</v>
      </c>
      <c r="J121" s="244"/>
      <c r="K121" s="245">
        <f>ROUND(E121*J121,2)</f>
        <v>0</v>
      </c>
      <c r="L121" s="245">
        <v>12</v>
      </c>
      <c r="M121" s="245">
        <f>G121*(1+L121/100)</f>
        <v>0</v>
      </c>
      <c r="N121" s="243">
        <v>0</v>
      </c>
      <c r="O121" s="243">
        <f>ROUND(E121*N121,2)</f>
        <v>0</v>
      </c>
      <c r="P121" s="243">
        <v>0</v>
      </c>
      <c r="Q121" s="243">
        <f>ROUND(E121*P121,2)</f>
        <v>0</v>
      </c>
      <c r="R121" s="245"/>
      <c r="S121" s="245" t="s">
        <v>137</v>
      </c>
      <c r="T121" s="246" t="s">
        <v>138</v>
      </c>
      <c r="U121" s="222">
        <v>0</v>
      </c>
      <c r="V121" s="222">
        <f>ROUND(E121*U121,2)</f>
        <v>0</v>
      </c>
      <c r="W121" s="222"/>
      <c r="X121" s="222" t="s">
        <v>139</v>
      </c>
      <c r="Y121" s="222" t="s">
        <v>140</v>
      </c>
      <c r="Z121" s="212"/>
      <c r="AA121" s="212"/>
      <c r="AB121" s="212"/>
      <c r="AC121" s="212"/>
      <c r="AD121" s="212"/>
      <c r="AE121" s="212"/>
      <c r="AF121" s="212"/>
      <c r="AG121" s="212" t="s">
        <v>141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40">
        <v>101</v>
      </c>
      <c r="B122" s="241" t="s">
        <v>361</v>
      </c>
      <c r="C122" s="251" t="s">
        <v>362</v>
      </c>
      <c r="D122" s="242" t="s">
        <v>136</v>
      </c>
      <c r="E122" s="243">
        <v>1</v>
      </c>
      <c r="F122" s="244"/>
      <c r="G122" s="245">
        <f>ROUND(E122*F122,2)</f>
        <v>0</v>
      </c>
      <c r="H122" s="244"/>
      <c r="I122" s="245">
        <f>ROUND(E122*H122,2)</f>
        <v>0</v>
      </c>
      <c r="J122" s="244"/>
      <c r="K122" s="245">
        <f>ROUND(E122*J122,2)</f>
        <v>0</v>
      </c>
      <c r="L122" s="245">
        <v>12</v>
      </c>
      <c r="M122" s="245">
        <f>G122*(1+L122/100)</f>
        <v>0</v>
      </c>
      <c r="N122" s="243">
        <v>0</v>
      </c>
      <c r="O122" s="243">
        <f>ROUND(E122*N122,2)</f>
        <v>0</v>
      </c>
      <c r="P122" s="243">
        <v>0</v>
      </c>
      <c r="Q122" s="243">
        <f>ROUND(E122*P122,2)</f>
        <v>0</v>
      </c>
      <c r="R122" s="245"/>
      <c r="S122" s="245" t="s">
        <v>137</v>
      </c>
      <c r="T122" s="246" t="s">
        <v>138</v>
      </c>
      <c r="U122" s="222">
        <v>0</v>
      </c>
      <c r="V122" s="222">
        <f>ROUND(E122*U122,2)</f>
        <v>0</v>
      </c>
      <c r="W122" s="222"/>
      <c r="X122" s="222" t="s">
        <v>139</v>
      </c>
      <c r="Y122" s="222" t="s">
        <v>140</v>
      </c>
      <c r="Z122" s="212"/>
      <c r="AA122" s="212"/>
      <c r="AB122" s="212"/>
      <c r="AC122" s="212"/>
      <c r="AD122" s="212"/>
      <c r="AE122" s="212"/>
      <c r="AF122" s="212"/>
      <c r="AG122" s="212" t="s">
        <v>141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33">
        <v>102</v>
      </c>
      <c r="B123" s="234" t="s">
        <v>220</v>
      </c>
      <c r="C123" s="252" t="s">
        <v>221</v>
      </c>
      <c r="D123" s="235" t="s">
        <v>159</v>
      </c>
      <c r="E123" s="236">
        <v>110</v>
      </c>
      <c r="F123" s="237"/>
      <c r="G123" s="238">
        <f>ROUND(E123*F123,2)</f>
        <v>0</v>
      </c>
      <c r="H123" s="237"/>
      <c r="I123" s="238">
        <f>ROUND(E123*H123,2)</f>
        <v>0</v>
      </c>
      <c r="J123" s="237"/>
      <c r="K123" s="238">
        <f>ROUND(E123*J123,2)</f>
        <v>0</v>
      </c>
      <c r="L123" s="238">
        <v>12</v>
      </c>
      <c r="M123" s="238">
        <f>G123*(1+L123/100)</f>
        <v>0</v>
      </c>
      <c r="N123" s="236">
        <v>4.8999999999999998E-4</v>
      </c>
      <c r="O123" s="236">
        <f>ROUND(E123*N123,2)</f>
        <v>0.05</v>
      </c>
      <c r="P123" s="236">
        <v>1.2999999999999999E-2</v>
      </c>
      <c r="Q123" s="236">
        <f>ROUND(E123*P123,2)</f>
        <v>1.43</v>
      </c>
      <c r="R123" s="238"/>
      <c r="S123" s="238" t="s">
        <v>137</v>
      </c>
      <c r="T123" s="239" t="s">
        <v>138</v>
      </c>
      <c r="U123" s="222">
        <v>0.30099999999999999</v>
      </c>
      <c r="V123" s="222">
        <f>ROUND(E123*U123,2)</f>
        <v>33.11</v>
      </c>
      <c r="W123" s="222"/>
      <c r="X123" s="222" t="s">
        <v>139</v>
      </c>
      <c r="Y123" s="222" t="s">
        <v>140</v>
      </c>
      <c r="Z123" s="212"/>
      <c r="AA123" s="212"/>
      <c r="AB123" s="212"/>
      <c r="AC123" s="212"/>
      <c r="AD123" s="212"/>
      <c r="AE123" s="212"/>
      <c r="AF123" s="212"/>
      <c r="AG123" s="212" t="s">
        <v>350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2" x14ac:dyDescent="0.2">
      <c r="A124" s="219"/>
      <c r="B124" s="220"/>
      <c r="C124" s="253" t="s">
        <v>212</v>
      </c>
      <c r="D124" s="247"/>
      <c r="E124" s="247"/>
      <c r="F124" s="247"/>
      <c r="G124" s="247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152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33">
        <v>103</v>
      </c>
      <c r="B125" s="234" t="s">
        <v>363</v>
      </c>
      <c r="C125" s="252" t="s">
        <v>364</v>
      </c>
      <c r="D125" s="235" t="s">
        <v>159</v>
      </c>
      <c r="E125" s="236">
        <v>240</v>
      </c>
      <c r="F125" s="237"/>
      <c r="G125" s="238">
        <f>ROUND(E125*F125,2)</f>
        <v>0</v>
      </c>
      <c r="H125" s="237"/>
      <c r="I125" s="238">
        <f>ROUND(E125*H125,2)</f>
        <v>0</v>
      </c>
      <c r="J125" s="237"/>
      <c r="K125" s="238">
        <f>ROUND(E125*J125,2)</f>
        <v>0</v>
      </c>
      <c r="L125" s="238">
        <v>12</v>
      </c>
      <c r="M125" s="238">
        <f>G125*(1+L125/100)</f>
        <v>0</v>
      </c>
      <c r="N125" s="236">
        <v>4.8999999999999998E-4</v>
      </c>
      <c r="O125" s="236">
        <f>ROUND(E125*N125,2)</f>
        <v>0.12</v>
      </c>
      <c r="P125" s="236">
        <v>8.9999999999999993E-3</v>
      </c>
      <c r="Q125" s="236">
        <f>ROUND(E125*P125,2)</f>
        <v>2.16</v>
      </c>
      <c r="R125" s="238" t="s">
        <v>211</v>
      </c>
      <c r="S125" s="238" t="s">
        <v>150</v>
      </c>
      <c r="T125" s="239" t="s">
        <v>150</v>
      </c>
      <c r="U125" s="222">
        <v>0.247</v>
      </c>
      <c r="V125" s="222">
        <f>ROUND(E125*U125,2)</f>
        <v>59.28</v>
      </c>
      <c r="W125" s="222"/>
      <c r="X125" s="222" t="s">
        <v>139</v>
      </c>
      <c r="Y125" s="222" t="s">
        <v>140</v>
      </c>
      <c r="Z125" s="212"/>
      <c r="AA125" s="212"/>
      <c r="AB125" s="212"/>
      <c r="AC125" s="212"/>
      <c r="AD125" s="212"/>
      <c r="AE125" s="212"/>
      <c r="AF125" s="212"/>
      <c r="AG125" s="212" t="s">
        <v>350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2" x14ac:dyDescent="0.2">
      <c r="A126" s="219"/>
      <c r="B126" s="220"/>
      <c r="C126" s="253" t="s">
        <v>212</v>
      </c>
      <c r="D126" s="247"/>
      <c r="E126" s="247"/>
      <c r="F126" s="247"/>
      <c r="G126" s="247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152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33">
        <v>104</v>
      </c>
      <c r="B127" s="234" t="s">
        <v>222</v>
      </c>
      <c r="C127" s="252" t="s">
        <v>223</v>
      </c>
      <c r="D127" s="235" t="s">
        <v>159</v>
      </c>
      <c r="E127" s="236">
        <v>230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12</v>
      </c>
      <c r="M127" s="238">
        <f>G127*(1+L127/100)</f>
        <v>0</v>
      </c>
      <c r="N127" s="236">
        <v>4.8999999999999998E-4</v>
      </c>
      <c r="O127" s="236">
        <f>ROUND(E127*N127,2)</f>
        <v>0.11</v>
      </c>
      <c r="P127" s="236">
        <v>2E-3</v>
      </c>
      <c r="Q127" s="236">
        <f>ROUND(E127*P127,2)</f>
        <v>0.46</v>
      </c>
      <c r="R127" s="238"/>
      <c r="S127" s="238" t="s">
        <v>137</v>
      </c>
      <c r="T127" s="239" t="s">
        <v>138</v>
      </c>
      <c r="U127" s="222">
        <v>0.17599999999999999</v>
      </c>
      <c r="V127" s="222">
        <f>ROUND(E127*U127,2)</f>
        <v>40.479999999999997</v>
      </c>
      <c r="W127" s="222"/>
      <c r="X127" s="222" t="s">
        <v>139</v>
      </c>
      <c r="Y127" s="222" t="s">
        <v>140</v>
      </c>
      <c r="Z127" s="212"/>
      <c r="AA127" s="212"/>
      <c r="AB127" s="212"/>
      <c r="AC127" s="212"/>
      <c r="AD127" s="212"/>
      <c r="AE127" s="212"/>
      <c r="AF127" s="212"/>
      <c r="AG127" s="212" t="s">
        <v>141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2" x14ac:dyDescent="0.2">
      <c r="A128" s="219"/>
      <c r="B128" s="220"/>
      <c r="C128" s="253" t="s">
        <v>212</v>
      </c>
      <c r="D128" s="247"/>
      <c r="E128" s="247"/>
      <c r="F128" s="247"/>
      <c r="G128" s="247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152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33">
        <v>105</v>
      </c>
      <c r="B129" s="234" t="s">
        <v>365</v>
      </c>
      <c r="C129" s="252" t="s">
        <v>366</v>
      </c>
      <c r="D129" s="235" t="s">
        <v>159</v>
      </c>
      <c r="E129" s="236">
        <v>110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12</v>
      </c>
      <c r="M129" s="238">
        <f>G129*(1+L129/100)</f>
        <v>0</v>
      </c>
      <c r="N129" s="236">
        <v>4.8999999999999998E-4</v>
      </c>
      <c r="O129" s="236">
        <f>ROUND(E129*N129,2)</f>
        <v>0.05</v>
      </c>
      <c r="P129" s="236">
        <v>2E-3</v>
      </c>
      <c r="Q129" s="236">
        <f>ROUND(E129*P129,2)</f>
        <v>0.22</v>
      </c>
      <c r="R129" s="238" t="s">
        <v>211</v>
      </c>
      <c r="S129" s="238" t="s">
        <v>150</v>
      </c>
      <c r="T129" s="239" t="s">
        <v>150</v>
      </c>
      <c r="U129" s="222">
        <v>0.17599999999999999</v>
      </c>
      <c r="V129" s="222">
        <f>ROUND(E129*U129,2)</f>
        <v>19.36</v>
      </c>
      <c r="W129" s="222"/>
      <c r="X129" s="222" t="s">
        <v>139</v>
      </c>
      <c r="Y129" s="222" t="s">
        <v>140</v>
      </c>
      <c r="Z129" s="212"/>
      <c r="AA129" s="212"/>
      <c r="AB129" s="212"/>
      <c r="AC129" s="212"/>
      <c r="AD129" s="212"/>
      <c r="AE129" s="212"/>
      <c r="AF129" s="212"/>
      <c r="AG129" s="212" t="s">
        <v>350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2" x14ac:dyDescent="0.2">
      <c r="A130" s="219"/>
      <c r="B130" s="220"/>
      <c r="C130" s="253" t="s">
        <v>212</v>
      </c>
      <c r="D130" s="247"/>
      <c r="E130" s="247"/>
      <c r="F130" s="247"/>
      <c r="G130" s="247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152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33">
        <v>106</v>
      </c>
      <c r="B131" s="234" t="s">
        <v>224</v>
      </c>
      <c r="C131" s="252" t="s">
        <v>225</v>
      </c>
      <c r="D131" s="235" t="s">
        <v>226</v>
      </c>
      <c r="E131" s="236">
        <v>43.12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12</v>
      </c>
      <c r="M131" s="238">
        <f>G131*(1+L131/100)</f>
        <v>0</v>
      </c>
      <c r="N131" s="236">
        <v>6.8000000000000005E-2</v>
      </c>
      <c r="O131" s="236">
        <f>ROUND(E131*N131,2)</f>
        <v>2.93</v>
      </c>
      <c r="P131" s="236">
        <v>0</v>
      </c>
      <c r="Q131" s="236">
        <f>ROUND(E131*P131,2)</f>
        <v>0</v>
      </c>
      <c r="R131" s="238" t="s">
        <v>227</v>
      </c>
      <c r="S131" s="238" t="s">
        <v>150</v>
      </c>
      <c r="T131" s="239" t="s">
        <v>150</v>
      </c>
      <c r="U131" s="222">
        <v>0.71397999999999995</v>
      </c>
      <c r="V131" s="222">
        <f>ROUND(E131*U131,2)</f>
        <v>30.79</v>
      </c>
      <c r="W131" s="222"/>
      <c r="X131" s="222" t="s">
        <v>139</v>
      </c>
      <c r="Y131" s="222" t="s">
        <v>140</v>
      </c>
      <c r="Z131" s="212"/>
      <c r="AA131" s="212"/>
      <c r="AB131" s="212"/>
      <c r="AC131" s="212"/>
      <c r="AD131" s="212"/>
      <c r="AE131" s="212"/>
      <c r="AF131" s="212"/>
      <c r="AG131" s="212" t="s">
        <v>141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19"/>
      <c r="B132" s="220"/>
      <c r="C132" s="254" t="s">
        <v>228</v>
      </c>
      <c r="D132" s="248"/>
      <c r="E132" s="248"/>
      <c r="F132" s="248"/>
      <c r="G132" s="248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229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2" x14ac:dyDescent="0.2">
      <c r="A133" s="219"/>
      <c r="B133" s="220"/>
      <c r="C133" s="255" t="s">
        <v>230</v>
      </c>
      <c r="D133" s="223"/>
      <c r="E133" s="224"/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231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">
      <c r="A134" s="219"/>
      <c r="B134" s="220"/>
      <c r="C134" s="255" t="s">
        <v>367</v>
      </c>
      <c r="D134" s="223"/>
      <c r="E134" s="224">
        <v>10.89</v>
      </c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231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">
      <c r="A135" s="219"/>
      <c r="B135" s="220"/>
      <c r="C135" s="255" t="s">
        <v>368</v>
      </c>
      <c r="D135" s="223"/>
      <c r="E135" s="224">
        <v>18.48</v>
      </c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231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">
      <c r="A136" s="219"/>
      <c r="B136" s="220"/>
      <c r="C136" s="255" t="s">
        <v>369</v>
      </c>
      <c r="D136" s="223"/>
      <c r="E136" s="224">
        <v>10.119999999999999</v>
      </c>
      <c r="F136" s="222"/>
      <c r="G136" s="222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231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19"/>
      <c r="B137" s="220"/>
      <c r="C137" s="255" t="s">
        <v>370</v>
      </c>
      <c r="D137" s="223"/>
      <c r="E137" s="224">
        <v>3.63</v>
      </c>
      <c r="F137" s="222"/>
      <c r="G137" s="222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231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40">
        <v>107</v>
      </c>
      <c r="B138" s="241" t="s">
        <v>234</v>
      </c>
      <c r="C138" s="251" t="s">
        <v>235</v>
      </c>
      <c r="D138" s="242" t="s">
        <v>136</v>
      </c>
      <c r="E138" s="243">
        <v>16</v>
      </c>
      <c r="F138" s="244"/>
      <c r="G138" s="245">
        <f>ROUND(E138*F138,2)</f>
        <v>0</v>
      </c>
      <c r="H138" s="244"/>
      <c r="I138" s="245">
        <f>ROUND(E138*H138,2)</f>
        <v>0</v>
      </c>
      <c r="J138" s="244"/>
      <c r="K138" s="245">
        <f>ROUND(E138*J138,2)</f>
        <v>0</v>
      </c>
      <c r="L138" s="245">
        <v>12</v>
      </c>
      <c r="M138" s="245">
        <f>G138*(1+L138/100)</f>
        <v>0</v>
      </c>
      <c r="N138" s="243">
        <v>3.3500000000000001E-3</v>
      </c>
      <c r="O138" s="243">
        <f>ROUND(E138*N138,2)</f>
        <v>0.05</v>
      </c>
      <c r="P138" s="243">
        <v>0</v>
      </c>
      <c r="Q138" s="243">
        <f>ROUND(E138*P138,2)</f>
        <v>0</v>
      </c>
      <c r="R138" s="245"/>
      <c r="S138" s="245" t="s">
        <v>150</v>
      </c>
      <c r="T138" s="246" t="s">
        <v>150</v>
      </c>
      <c r="U138" s="222">
        <v>0.55600000000000005</v>
      </c>
      <c r="V138" s="222">
        <f>ROUND(E138*U138,2)</f>
        <v>8.9</v>
      </c>
      <c r="W138" s="222"/>
      <c r="X138" s="222" t="s">
        <v>139</v>
      </c>
      <c r="Y138" s="222" t="s">
        <v>140</v>
      </c>
      <c r="Z138" s="212"/>
      <c r="AA138" s="212"/>
      <c r="AB138" s="212"/>
      <c r="AC138" s="212"/>
      <c r="AD138" s="212"/>
      <c r="AE138" s="212"/>
      <c r="AF138" s="212"/>
      <c r="AG138" s="212" t="s">
        <v>141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2.5" outlineLevel="1" x14ac:dyDescent="0.2">
      <c r="A139" s="240">
        <v>108</v>
      </c>
      <c r="B139" s="241" t="s">
        <v>371</v>
      </c>
      <c r="C139" s="251" t="s">
        <v>372</v>
      </c>
      <c r="D139" s="242" t="s">
        <v>159</v>
      </c>
      <c r="E139" s="243">
        <v>710</v>
      </c>
      <c r="F139" s="244"/>
      <c r="G139" s="245">
        <f>ROUND(E139*F139,2)</f>
        <v>0</v>
      </c>
      <c r="H139" s="244"/>
      <c r="I139" s="245">
        <f>ROUND(E139*H139,2)</f>
        <v>0</v>
      </c>
      <c r="J139" s="244"/>
      <c r="K139" s="245">
        <f>ROUND(E139*J139,2)</f>
        <v>0</v>
      </c>
      <c r="L139" s="245">
        <v>12</v>
      </c>
      <c r="M139" s="245">
        <f>G139*(1+L139/100)</f>
        <v>0</v>
      </c>
      <c r="N139" s="243">
        <v>6.0000000000000002E-5</v>
      </c>
      <c r="O139" s="243">
        <f>ROUND(E139*N139,2)</f>
        <v>0.04</v>
      </c>
      <c r="P139" s="243">
        <v>0</v>
      </c>
      <c r="Q139" s="243">
        <f>ROUND(E139*P139,2)</f>
        <v>0</v>
      </c>
      <c r="R139" s="245" t="s">
        <v>160</v>
      </c>
      <c r="S139" s="245" t="s">
        <v>150</v>
      </c>
      <c r="T139" s="246" t="s">
        <v>150</v>
      </c>
      <c r="U139" s="222">
        <v>7.8E-2</v>
      </c>
      <c r="V139" s="222">
        <f>ROUND(E139*U139,2)</f>
        <v>55.38</v>
      </c>
      <c r="W139" s="222"/>
      <c r="X139" s="222" t="s">
        <v>139</v>
      </c>
      <c r="Y139" s="222" t="s">
        <v>140</v>
      </c>
      <c r="Z139" s="212"/>
      <c r="AA139" s="212"/>
      <c r="AB139" s="212"/>
      <c r="AC139" s="212"/>
      <c r="AD139" s="212"/>
      <c r="AE139" s="212"/>
      <c r="AF139" s="212"/>
      <c r="AG139" s="212" t="s">
        <v>141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40">
        <v>109</v>
      </c>
      <c r="B140" s="241" t="s">
        <v>373</v>
      </c>
      <c r="C140" s="251" t="s">
        <v>374</v>
      </c>
      <c r="D140" s="242" t="s">
        <v>267</v>
      </c>
      <c r="E140" s="243">
        <v>1</v>
      </c>
      <c r="F140" s="244"/>
      <c r="G140" s="245">
        <f>ROUND(E140*F140,2)</f>
        <v>0</v>
      </c>
      <c r="H140" s="244"/>
      <c r="I140" s="245">
        <f>ROUND(E140*H140,2)</f>
        <v>0</v>
      </c>
      <c r="J140" s="244"/>
      <c r="K140" s="245">
        <f>ROUND(E140*J140,2)</f>
        <v>0</v>
      </c>
      <c r="L140" s="245">
        <v>12</v>
      </c>
      <c r="M140" s="245">
        <f>G140*(1+L140/100)</f>
        <v>0</v>
      </c>
      <c r="N140" s="243">
        <v>0</v>
      </c>
      <c r="O140" s="243">
        <f>ROUND(E140*N140,2)</f>
        <v>0</v>
      </c>
      <c r="P140" s="243">
        <v>0</v>
      </c>
      <c r="Q140" s="243">
        <f>ROUND(E140*P140,2)</f>
        <v>0</v>
      </c>
      <c r="R140" s="245"/>
      <c r="S140" s="245" t="s">
        <v>137</v>
      </c>
      <c r="T140" s="246" t="s">
        <v>138</v>
      </c>
      <c r="U140" s="222">
        <v>0</v>
      </c>
      <c r="V140" s="222">
        <f>ROUND(E140*U140,2)</f>
        <v>0</v>
      </c>
      <c r="W140" s="222"/>
      <c r="X140" s="222" t="s">
        <v>139</v>
      </c>
      <c r="Y140" s="222" t="s">
        <v>140</v>
      </c>
      <c r="Z140" s="212"/>
      <c r="AA140" s="212"/>
      <c r="AB140" s="212"/>
      <c r="AC140" s="212"/>
      <c r="AD140" s="212"/>
      <c r="AE140" s="212"/>
      <c r="AF140" s="212"/>
      <c r="AG140" s="212" t="s">
        <v>141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40">
        <v>110</v>
      </c>
      <c r="B141" s="241" t="s">
        <v>375</v>
      </c>
      <c r="C141" s="251" t="s">
        <v>376</v>
      </c>
      <c r="D141" s="242" t="s">
        <v>136</v>
      </c>
      <c r="E141" s="243">
        <v>1</v>
      </c>
      <c r="F141" s="244"/>
      <c r="G141" s="245">
        <f>ROUND(E141*F141,2)</f>
        <v>0</v>
      </c>
      <c r="H141" s="244"/>
      <c r="I141" s="245">
        <f>ROUND(E141*H141,2)</f>
        <v>0</v>
      </c>
      <c r="J141" s="244"/>
      <c r="K141" s="245">
        <f>ROUND(E141*J141,2)</f>
        <v>0</v>
      </c>
      <c r="L141" s="245">
        <v>12</v>
      </c>
      <c r="M141" s="245">
        <f>G141*(1+L141/100)</f>
        <v>0</v>
      </c>
      <c r="N141" s="243">
        <v>0</v>
      </c>
      <c r="O141" s="243">
        <f>ROUND(E141*N141,2)</f>
        <v>0</v>
      </c>
      <c r="P141" s="243">
        <v>0</v>
      </c>
      <c r="Q141" s="243">
        <f>ROUND(E141*P141,2)</f>
        <v>0</v>
      </c>
      <c r="R141" s="245"/>
      <c r="S141" s="245" t="s">
        <v>137</v>
      </c>
      <c r="T141" s="246" t="s">
        <v>138</v>
      </c>
      <c r="U141" s="222">
        <v>0</v>
      </c>
      <c r="V141" s="222">
        <f>ROUND(E141*U141,2)</f>
        <v>0</v>
      </c>
      <c r="W141" s="222"/>
      <c r="X141" s="222" t="s">
        <v>139</v>
      </c>
      <c r="Y141" s="222" t="s">
        <v>140</v>
      </c>
      <c r="Z141" s="212"/>
      <c r="AA141" s="212"/>
      <c r="AB141" s="212"/>
      <c r="AC141" s="212"/>
      <c r="AD141" s="212"/>
      <c r="AE141" s="212"/>
      <c r="AF141" s="212"/>
      <c r="AG141" s="212" t="s">
        <v>141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2.5" outlineLevel="1" x14ac:dyDescent="0.2">
      <c r="A142" s="240">
        <v>111</v>
      </c>
      <c r="B142" s="241" t="s">
        <v>377</v>
      </c>
      <c r="C142" s="251" t="s">
        <v>378</v>
      </c>
      <c r="D142" s="242" t="s">
        <v>136</v>
      </c>
      <c r="E142" s="243">
        <v>1</v>
      </c>
      <c r="F142" s="244"/>
      <c r="G142" s="245">
        <f>ROUND(E142*F142,2)</f>
        <v>0</v>
      </c>
      <c r="H142" s="244"/>
      <c r="I142" s="245">
        <f>ROUND(E142*H142,2)</f>
        <v>0</v>
      </c>
      <c r="J142" s="244"/>
      <c r="K142" s="245">
        <f>ROUND(E142*J142,2)</f>
        <v>0</v>
      </c>
      <c r="L142" s="245">
        <v>12</v>
      </c>
      <c r="M142" s="245">
        <f>G142*(1+L142/100)</f>
        <v>0</v>
      </c>
      <c r="N142" s="243">
        <v>0</v>
      </c>
      <c r="O142" s="243">
        <f>ROUND(E142*N142,2)</f>
        <v>0</v>
      </c>
      <c r="P142" s="243">
        <v>0</v>
      </c>
      <c r="Q142" s="243">
        <f>ROUND(E142*P142,2)</f>
        <v>0</v>
      </c>
      <c r="R142" s="245"/>
      <c r="S142" s="245" t="s">
        <v>137</v>
      </c>
      <c r="T142" s="246" t="s">
        <v>138</v>
      </c>
      <c r="U142" s="222">
        <v>0</v>
      </c>
      <c r="V142" s="222">
        <f>ROUND(E142*U142,2)</f>
        <v>0</v>
      </c>
      <c r="W142" s="222"/>
      <c r="X142" s="222" t="s">
        <v>139</v>
      </c>
      <c r="Y142" s="222" t="s">
        <v>140</v>
      </c>
      <c r="Z142" s="212"/>
      <c r="AA142" s="212"/>
      <c r="AB142" s="212"/>
      <c r="AC142" s="212"/>
      <c r="AD142" s="212"/>
      <c r="AE142" s="212"/>
      <c r="AF142" s="212"/>
      <c r="AG142" s="212" t="s">
        <v>141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40">
        <v>112</v>
      </c>
      <c r="B143" s="241" t="s">
        <v>379</v>
      </c>
      <c r="C143" s="251" t="s">
        <v>380</v>
      </c>
      <c r="D143" s="242" t="s">
        <v>136</v>
      </c>
      <c r="E143" s="243">
        <v>1</v>
      </c>
      <c r="F143" s="244"/>
      <c r="G143" s="245">
        <f>ROUND(E143*F143,2)</f>
        <v>0</v>
      </c>
      <c r="H143" s="244"/>
      <c r="I143" s="245">
        <f>ROUND(E143*H143,2)</f>
        <v>0</v>
      </c>
      <c r="J143" s="244"/>
      <c r="K143" s="245">
        <f>ROUND(E143*J143,2)</f>
        <v>0</v>
      </c>
      <c r="L143" s="245">
        <v>12</v>
      </c>
      <c r="M143" s="245">
        <f>G143*(1+L143/100)</f>
        <v>0</v>
      </c>
      <c r="N143" s="243">
        <v>0</v>
      </c>
      <c r="O143" s="243">
        <f>ROUND(E143*N143,2)</f>
        <v>0</v>
      </c>
      <c r="P143" s="243">
        <v>0</v>
      </c>
      <c r="Q143" s="243">
        <f>ROUND(E143*P143,2)</f>
        <v>0</v>
      </c>
      <c r="R143" s="245"/>
      <c r="S143" s="245" t="s">
        <v>137</v>
      </c>
      <c r="T143" s="246" t="s">
        <v>138</v>
      </c>
      <c r="U143" s="222">
        <v>0</v>
      </c>
      <c r="V143" s="222">
        <f>ROUND(E143*U143,2)</f>
        <v>0</v>
      </c>
      <c r="W143" s="222"/>
      <c r="X143" s="222" t="s">
        <v>139</v>
      </c>
      <c r="Y143" s="222" t="s">
        <v>140</v>
      </c>
      <c r="Z143" s="212"/>
      <c r="AA143" s="212"/>
      <c r="AB143" s="212"/>
      <c r="AC143" s="212"/>
      <c r="AD143" s="212"/>
      <c r="AE143" s="212"/>
      <c r="AF143" s="212"/>
      <c r="AG143" s="212" t="s">
        <v>141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40">
        <v>113</v>
      </c>
      <c r="B144" s="241" t="s">
        <v>381</v>
      </c>
      <c r="C144" s="251" t="s">
        <v>312</v>
      </c>
      <c r="D144" s="242" t="s">
        <v>382</v>
      </c>
      <c r="E144" s="243">
        <v>1</v>
      </c>
      <c r="F144" s="244"/>
      <c r="G144" s="245">
        <f>ROUND(E144*F144,2)</f>
        <v>0</v>
      </c>
      <c r="H144" s="244"/>
      <c r="I144" s="245">
        <f>ROUND(E144*H144,2)</f>
        <v>0</v>
      </c>
      <c r="J144" s="244"/>
      <c r="K144" s="245">
        <f>ROUND(E144*J144,2)</f>
        <v>0</v>
      </c>
      <c r="L144" s="245">
        <v>12</v>
      </c>
      <c r="M144" s="245">
        <f>G144*(1+L144/100)</f>
        <v>0</v>
      </c>
      <c r="N144" s="243">
        <v>0</v>
      </c>
      <c r="O144" s="243">
        <f>ROUND(E144*N144,2)</f>
        <v>0</v>
      </c>
      <c r="P144" s="243">
        <v>0</v>
      </c>
      <c r="Q144" s="243">
        <f>ROUND(E144*P144,2)</f>
        <v>0</v>
      </c>
      <c r="R144" s="245"/>
      <c r="S144" s="245" t="s">
        <v>137</v>
      </c>
      <c r="T144" s="246" t="s">
        <v>138</v>
      </c>
      <c r="U144" s="222">
        <v>0</v>
      </c>
      <c r="V144" s="222">
        <f>ROUND(E144*U144,2)</f>
        <v>0</v>
      </c>
      <c r="W144" s="222"/>
      <c r="X144" s="222" t="s">
        <v>139</v>
      </c>
      <c r="Y144" s="222" t="s">
        <v>140</v>
      </c>
      <c r="Z144" s="212"/>
      <c r="AA144" s="212"/>
      <c r="AB144" s="212"/>
      <c r="AC144" s="212"/>
      <c r="AD144" s="212"/>
      <c r="AE144" s="212"/>
      <c r="AF144" s="212"/>
      <c r="AG144" s="212" t="s">
        <v>141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40">
        <v>114</v>
      </c>
      <c r="B145" s="241" t="s">
        <v>383</v>
      </c>
      <c r="C145" s="251" t="s">
        <v>384</v>
      </c>
      <c r="D145" s="242" t="s">
        <v>267</v>
      </c>
      <c r="E145" s="243">
        <v>1</v>
      </c>
      <c r="F145" s="244"/>
      <c r="G145" s="245">
        <f>ROUND(E145*F145,2)</f>
        <v>0</v>
      </c>
      <c r="H145" s="244"/>
      <c r="I145" s="245">
        <f>ROUND(E145*H145,2)</f>
        <v>0</v>
      </c>
      <c r="J145" s="244"/>
      <c r="K145" s="245">
        <f>ROUND(E145*J145,2)</f>
        <v>0</v>
      </c>
      <c r="L145" s="245">
        <v>12</v>
      </c>
      <c r="M145" s="245">
        <f>G145*(1+L145/100)</f>
        <v>0</v>
      </c>
      <c r="N145" s="243">
        <v>0</v>
      </c>
      <c r="O145" s="243">
        <f>ROUND(E145*N145,2)</f>
        <v>0</v>
      </c>
      <c r="P145" s="243">
        <v>0</v>
      </c>
      <c r="Q145" s="243">
        <f>ROUND(E145*P145,2)</f>
        <v>0</v>
      </c>
      <c r="R145" s="245"/>
      <c r="S145" s="245" t="s">
        <v>137</v>
      </c>
      <c r="T145" s="246" t="s">
        <v>138</v>
      </c>
      <c r="U145" s="222">
        <v>0</v>
      </c>
      <c r="V145" s="222">
        <f>ROUND(E145*U145,2)</f>
        <v>0</v>
      </c>
      <c r="W145" s="222"/>
      <c r="X145" s="222" t="s">
        <v>139</v>
      </c>
      <c r="Y145" s="222" t="s">
        <v>140</v>
      </c>
      <c r="Z145" s="212"/>
      <c r="AA145" s="212"/>
      <c r="AB145" s="212"/>
      <c r="AC145" s="212"/>
      <c r="AD145" s="212"/>
      <c r="AE145" s="212"/>
      <c r="AF145" s="212"/>
      <c r="AG145" s="212" t="s">
        <v>141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x14ac:dyDescent="0.2">
      <c r="A146" s="226" t="s">
        <v>132</v>
      </c>
      <c r="B146" s="227" t="s">
        <v>99</v>
      </c>
      <c r="C146" s="250" t="s">
        <v>100</v>
      </c>
      <c r="D146" s="228"/>
      <c r="E146" s="229"/>
      <c r="F146" s="230"/>
      <c r="G146" s="230">
        <f>SUMIF(AG147:AG153,"&lt;&gt;NOR",G147:G153)</f>
        <v>0</v>
      </c>
      <c r="H146" s="230"/>
      <c r="I146" s="230">
        <f>SUM(I147:I153)</f>
        <v>0</v>
      </c>
      <c r="J146" s="230"/>
      <c r="K146" s="230">
        <f>SUM(K147:K153)</f>
        <v>0</v>
      </c>
      <c r="L146" s="230"/>
      <c r="M146" s="230">
        <f>SUM(M147:M153)</f>
        <v>0</v>
      </c>
      <c r="N146" s="229"/>
      <c r="O146" s="229">
        <f>SUM(O147:O153)</f>
        <v>3.31</v>
      </c>
      <c r="P146" s="229"/>
      <c r="Q146" s="229">
        <f>SUM(Q147:Q153)</f>
        <v>0</v>
      </c>
      <c r="R146" s="230"/>
      <c r="S146" s="230"/>
      <c r="T146" s="231"/>
      <c r="U146" s="225"/>
      <c r="V146" s="225">
        <f>SUM(V147:V153)</f>
        <v>12.56</v>
      </c>
      <c r="W146" s="225"/>
      <c r="X146" s="225"/>
      <c r="Y146" s="225"/>
      <c r="AG146" t="s">
        <v>133</v>
      </c>
    </row>
    <row r="147" spans="1:60" outlineLevel="1" x14ac:dyDescent="0.2">
      <c r="A147" s="240">
        <v>115</v>
      </c>
      <c r="B147" s="241" t="s">
        <v>385</v>
      </c>
      <c r="C147" s="251" t="s">
        <v>386</v>
      </c>
      <c r="D147" s="242" t="s">
        <v>387</v>
      </c>
      <c r="E147" s="243">
        <v>0.03</v>
      </c>
      <c r="F147" s="244"/>
      <c r="G147" s="245">
        <f>ROUND(E147*F147,2)</f>
        <v>0</v>
      </c>
      <c r="H147" s="244"/>
      <c r="I147" s="245">
        <f>ROUND(E147*H147,2)</f>
        <v>0</v>
      </c>
      <c r="J147" s="244"/>
      <c r="K147" s="245">
        <f>ROUND(E147*J147,2)</f>
        <v>0</v>
      </c>
      <c r="L147" s="245">
        <v>12</v>
      </c>
      <c r="M147" s="245">
        <f>G147*(1+L147/100)</f>
        <v>0</v>
      </c>
      <c r="N147" s="243">
        <v>3.4209999999999997E-2</v>
      </c>
      <c r="O147" s="243">
        <f>ROUND(E147*N147,2)</f>
        <v>0</v>
      </c>
      <c r="P147" s="243">
        <v>0</v>
      </c>
      <c r="Q147" s="243">
        <f>ROUND(E147*P147,2)</f>
        <v>0</v>
      </c>
      <c r="R147" s="245"/>
      <c r="S147" s="245" t="s">
        <v>150</v>
      </c>
      <c r="T147" s="246" t="s">
        <v>150</v>
      </c>
      <c r="U147" s="222">
        <v>4.9800000000000004</v>
      </c>
      <c r="V147" s="222">
        <f>ROUND(E147*U147,2)</f>
        <v>0.15</v>
      </c>
      <c r="W147" s="222"/>
      <c r="X147" s="222" t="s">
        <v>139</v>
      </c>
      <c r="Y147" s="222" t="s">
        <v>140</v>
      </c>
      <c r="Z147" s="212"/>
      <c r="AA147" s="212"/>
      <c r="AB147" s="212"/>
      <c r="AC147" s="212"/>
      <c r="AD147" s="212"/>
      <c r="AE147" s="212"/>
      <c r="AF147" s="212"/>
      <c r="AG147" s="212" t="s">
        <v>141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40">
        <v>116</v>
      </c>
      <c r="B148" s="241" t="s">
        <v>388</v>
      </c>
      <c r="C148" s="251" t="s">
        <v>389</v>
      </c>
      <c r="D148" s="242" t="s">
        <v>159</v>
      </c>
      <c r="E148" s="243">
        <v>30</v>
      </c>
      <c r="F148" s="244"/>
      <c r="G148" s="245">
        <f>ROUND(E148*F148,2)</f>
        <v>0</v>
      </c>
      <c r="H148" s="244"/>
      <c r="I148" s="245">
        <f>ROUND(E148*H148,2)</f>
        <v>0</v>
      </c>
      <c r="J148" s="244"/>
      <c r="K148" s="245">
        <f>ROUND(E148*J148,2)</f>
        <v>0</v>
      </c>
      <c r="L148" s="245">
        <v>12</v>
      </c>
      <c r="M148" s="245">
        <f>G148*(1+L148/100)</f>
        <v>0</v>
      </c>
      <c r="N148" s="243">
        <v>0</v>
      </c>
      <c r="O148" s="243">
        <f>ROUND(E148*N148,2)</f>
        <v>0</v>
      </c>
      <c r="P148" s="243">
        <v>0</v>
      </c>
      <c r="Q148" s="243">
        <f>ROUND(E148*P148,2)</f>
        <v>0</v>
      </c>
      <c r="R148" s="245"/>
      <c r="S148" s="245" t="s">
        <v>150</v>
      </c>
      <c r="T148" s="246" t="s">
        <v>150</v>
      </c>
      <c r="U148" s="222">
        <v>8.1759999999999999E-2</v>
      </c>
      <c r="V148" s="222">
        <f>ROUND(E148*U148,2)</f>
        <v>2.4500000000000002</v>
      </c>
      <c r="W148" s="222"/>
      <c r="X148" s="222" t="s">
        <v>139</v>
      </c>
      <c r="Y148" s="222" t="s">
        <v>140</v>
      </c>
      <c r="Z148" s="212"/>
      <c r="AA148" s="212"/>
      <c r="AB148" s="212"/>
      <c r="AC148" s="212"/>
      <c r="AD148" s="212"/>
      <c r="AE148" s="212"/>
      <c r="AF148" s="212"/>
      <c r="AG148" s="212" t="s">
        <v>141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40">
        <v>117</v>
      </c>
      <c r="B149" s="241" t="s">
        <v>390</v>
      </c>
      <c r="C149" s="251" t="s">
        <v>391</v>
      </c>
      <c r="D149" s="242" t="s">
        <v>159</v>
      </c>
      <c r="E149" s="243">
        <v>30</v>
      </c>
      <c r="F149" s="244"/>
      <c r="G149" s="245">
        <f>ROUND(E149*F149,2)</f>
        <v>0</v>
      </c>
      <c r="H149" s="244"/>
      <c r="I149" s="245">
        <f>ROUND(E149*H149,2)</f>
        <v>0</v>
      </c>
      <c r="J149" s="244"/>
      <c r="K149" s="245">
        <f>ROUND(E149*J149,2)</f>
        <v>0</v>
      </c>
      <c r="L149" s="245">
        <v>12</v>
      </c>
      <c r="M149" s="245">
        <f>G149*(1+L149/100)</f>
        <v>0</v>
      </c>
      <c r="N149" s="243">
        <v>0.11025</v>
      </c>
      <c r="O149" s="243">
        <f>ROUND(E149*N149,2)</f>
        <v>3.31</v>
      </c>
      <c r="P149" s="243">
        <v>0</v>
      </c>
      <c r="Q149" s="243">
        <f>ROUND(E149*P149,2)</f>
        <v>0</v>
      </c>
      <c r="R149" s="245"/>
      <c r="S149" s="245" t="s">
        <v>150</v>
      </c>
      <c r="T149" s="246" t="s">
        <v>150</v>
      </c>
      <c r="U149" s="222">
        <v>5.28E-2</v>
      </c>
      <c r="V149" s="222">
        <f>ROUND(E149*U149,2)</f>
        <v>1.58</v>
      </c>
      <c r="W149" s="222"/>
      <c r="X149" s="222" t="s">
        <v>139</v>
      </c>
      <c r="Y149" s="222" t="s">
        <v>140</v>
      </c>
      <c r="Z149" s="212"/>
      <c r="AA149" s="212"/>
      <c r="AB149" s="212"/>
      <c r="AC149" s="212"/>
      <c r="AD149" s="212"/>
      <c r="AE149" s="212"/>
      <c r="AF149" s="212"/>
      <c r="AG149" s="212" t="s">
        <v>141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40">
        <v>118</v>
      </c>
      <c r="B150" s="241" t="s">
        <v>392</v>
      </c>
      <c r="C150" s="251" t="s">
        <v>393</v>
      </c>
      <c r="D150" s="242" t="s">
        <v>159</v>
      </c>
      <c r="E150" s="243">
        <v>30</v>
      </c>
      <c r="F150" s="244"/>
      <c r="G150" s="245">
        <f>ROUND(E150*F150,2)</f>
        <v>0</v>
      </c>
      <c r="H150" s="244"/>
      <c r="I150" s="245">
        <f>ROUND(E150*H150,2)</f>
        <v>0</v>
      </c>
      <c r="J150" s="244"/>
      <c r="K150" s="245">
        <f>ROUND(E150*J150,2)</f>
        <v>0</v>
      </c>
      <c r="L150" s="245">
        <v>12</v>
      </c>
      <c r="M150" s="245">
        <f>G150*(1+L150/100)</f>
        <v>0</v>
      </c>
      <c r="N150" s="243">
        <v>6.0000000000000002E-5</v>
      </c>
      <c r="O150" s="243">
        <f>ROUND(E150*N150,2)</f>
        <v>0</v>
      </c>
      <c r="P150" s="243">
        <v>0</v>
      </c>
      <c r="Q150" s="243">
        <f>ROUND(E150*P150,2)</f>
        <v>0</v>
      </c>
      <c r="R150" s="245"/>
      <c r="S150" s="245" t="s">
        <v>150</v>
      </c>
      <c r="T150" s="246" t="s">
        <v>150</v>
      </c>
      <c r="U150" s="222">
        <v>2.5999999999999999E-2</v>
      </c>
      <c r="V150" s="222">
        <f>ROUND(E150*U150,2)</f>
        <v>0.78</v>
      </c>
      <c r="W150" s="222"/>
      <c r="X150" s="222" t="s">
        <v>139</v>
      </c>
      <c r="Y150" s="222" t="s">
        <v>140</v>
      </c>
      <c r="Z150" s="212"/>
      <c r="AA150" s="212"/>
      <c r="AB150" s="212"/>
      <c r="AC150" s="212"/>
      <c r="AD150" s="212"/>
      <c r="AE150" s="212"/>
      <c r="AF150" s="212"/>
      <c r="AG150" s="212" t="s">
        <v>141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40">
        <v>119</v>
      </c>
      <c r="B151" s="241" t="s">
        <v>394</v>
      </c>
      <c r="C151" s="251" t="s">
        <v>395</v>
      </c>
      <c r="D151" s="242" t="s">
        <v>159</v>
      </c>
      <c r="E151" s="243">
        <v>30</v>
      </c>
      <c r="F151" s="244"/>
      <c r="G151" s="245">
        <f>ROUND(E151*F151,2)</f>
        <v>0</v>
      </c>
      <c r="H151" s="244"/>
      <c r="I151" s="245">
        <f>ROUND(E151*H151,2)</f>
        <v>0</v>
      </c>
      <c r="J151" s="244"/>
      <c r="K151" s="245">
        <f>ROUND(E151*J151,2)</f>
        <v>0</v>
      </c>
      <c r="L151" s="245">
        <v>12</v>
      </c>
      <c r="M151" s="245">
        <f>G151*(1+L151/100)</f>
        <v>0</v>
      </c>
      <c r="N151" s="243">
        <v>0</v>
      </c>
      <c r="O151" s="243">
        <f>ROUND(E151*N151,2)</f>
        <v>0</v>
      </c>
      <c r="P151" s="243">
        <v>0</v>
      </c>
      <c r="Q151" s="243">
        <f>ROUND(E151*P151,2)</f>
        <v>0</v>
      </c>
      <c r="R151" s="245"/>
      <c r="S151" s="245" t="s">
        <v>150</v>
      </c>
      <c r="T151" s="246" t="s">
        <v>150</v>
      </c>
      <c r="U151" s="222">
        <v>0.1888</v>
      </c>
      <c r="V151" s="222">
        <f>ROUND(E151*U151,2)</f>
        <v>5.66</v>
      </c>
      <c r="W151" s="222"/>
      <c r="X151" s="222" t="s">
        <v>139</v>
      </c>
      <c r="Y151" s="222" t="s">
        <v>140</v>
      </c>
      <c r="Z151" s="212"/>
      <c r="AA151" s="212"/>
      <c r="AB151" s="212"/>
      <c r="AC151" s="212"/>
      <c r="AD151" s="212"/>
      <c r="AE151" s="212"/>
      <c r="AF151" s="212"/>
      <c r="AG151" s="212" t="s">
        <v>141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33">
        <v>120</v>
      </c>
      <c r="B152" s="234" t="s">
        <v>396</v>
      </c>
      <c r="C152" s="252" t="s">
        <v>397</v>
      </c>
      <c r="D152" s="235" t="s">
        <v>226</v>
      </c>
      <c r="E152" s="236">
        <v>15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12</v>
      </c>
      <c r="M152" s="238">
        <f>G152*(1+L152/100)</f>
        <v>0</v>
      </c>
      <c r="N152" s="236">
        <v>0</v>
      </c>
      <c r="O152" s="236">
        <f>ROUND(E152*N152,2)</f>
        <v>0</v>
      </c>
      <c r="P152" s="236">
        <v>0</v>
      </c>
      <c r="Q152" s="236">
        <f>ROUND(E152*P152,2)</f>
        <v>0</v>
      </c>
      <c r="R152" s="238"/>
      <c r="S152" s="238" t="s">
        <v>150</v>
      </c>
      <c r="T152" s="239" t="s">
        <v>150</v>
      </c>
      <c r="U152" s="222">
        <v>0.129</v>
      </c>
      <c r="V152" s="222">
        <f>ROUND(E152*U152,2)</f>
        <v>1.94</v>
      </c>
      <c r="W152" s="222"/>
      <c r="X152" s="222" t="s">
        <v>139</v>
      </c>
      <c r="Y152" s="222" t="s">
        <v>140</v>
      </c>
      <c r="Z152" s="212"/>
      <c r="AA152" s="212"/>
      <c r="AB152" s="212"/>
      <c r="AC152" s="212"/>
      <c r="AD152" s="212"/>
      <c r="AE152" s="212"/>
      <c r="AF152" s="212"/>
      <c r="AG152" s="212" t="s">
        <v>141</v>
      </c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2" x14ac:dyDescent="0.2">
      <c r="A153" s="219"/>
      <c r="B153" s="220"/>
      <c r="C153" s="255" t="s">
        <v>398</v>
      </c>
      <c r="D153" s="223"/>
      <c r="E153" s="224">
        <v>15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231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x14ac:dyDescent="0.2">
      <c r="A154" s="3"/>
      <c r="B154" s="4"/>
      <c r="C154" s="256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AE154">
        <v>12</v>
      </c>
      <c r="AF154">
        <v>21</v>
      </c>
      <c r="AG154" t="s">
        <v>118</v>
      </c>
    </row>
    <row r="155" spans="1:60" x14ac:dyDescent="0.2">
      <c r="A155" s="215"/>
      <c r="B155" s="216" t="s">
        <v>29</v>
      </c>
      <c r="C155" s="257"/>
      <c r="D155" s="217"/>
      <c r="E155" s="218"/>
      <c r="F155" s="218"/>
      <c r="G155" s="232">
        <f>G8+G100+G146</f>
        <v>0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AE155">
        <f>SUMIF(L7:L153,AE154,G7:G153)</f>
        <v>0</v>
      </c>
      <c r="AF155">
        <f>SUMIF(L7:L153,AF154,G7:G153)</f>
        <v>0</v>
      </c>
      <c r="AG155" t="s">
        <v>399</v>
      </c>
    </row>
    <row r="156" spans="1:60" x14ac:dyDescent="0.2">
      <c r="C156" s="258"/>
      <c r="D156" s="10"/>
      <c r="AG156" t="s">
        <v>400</v>
      </c>
    </row>
    <row r="157" spans="1:60" x14ac:dyDescent="0.2">
      <c r="D157" s="10"/>
    </row>
    <row r="158" spans="1:60" x14ac:dyDescent="0.2">
      <c r="D158" s="10"/>
    </row>
    <row r="159" spans="1:60" x14ac:dyDescent="0.2">
      <c r="D159" s="10"/>
    </row>
    <row r="160" spans="1:60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hN73p8MSMmPUd8awdrUaSFm0ziezpK+Frz5k3XAcR783cxnqputN319fZLReQPPHAX7Wc6meROpbVgQwm+G/g==" saltValue="CeSTyMxSo465X9m0lxezcA==" spinCount="100000" sheet="1" formatRows="0"/>
  <mergeCells count="17">
    <mergeCell ref="C124:G124"/>
    <mergeCell ref="C126:G126"/>
    <mergeCell ref="C128:G128"/>
    <mergeCell ref="C130:G130"/>
    <mergeCell ref="C132:G132"/>
    <mergeCell ref="C44:G44"/>
    <mergeCell ref="C48:G48"/>
    <mergeCell ref="C50:G50"/>
    <mergeCell ref="C52:G52"/>
    <mergeCell ref="C98:G98"/>
    <mergeCell ref="C116:G116"/>
    <mergeCell ref="A1:G1"/>
    <mergeCell ref="C2:G2"/>
    <mergeCell ref="C3:G3"/>
    <mergeCell ref="C4:G4"/>
    <mergeCell ref="C14:G14"/>
    <mergeCell ref="C42:G42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81E55-0BC6-453E-8B4B-8C64E8B9F48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105</v>
      </c>
      <c r="B1" s="197"/>
      <c r="C1" s="197"/>
      <c r="D1" s="197"/>
      <c r="E1" s="197"/>
      <c r="F1" s="197"/>
      <c r="G1" s="197"/>
      <c r="AG1" t="s">
        <v>106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107</v>
      </c>
    </row>
    <row r="3" spans="1:60" ht="24.95" customHeight="1" x14ac:dyDescent="0.2">
      <c r="A3" s="198" t="s">
        <v>8</v>
      </c>
      <c r="B3" s="49" t="s">
        <v>47</v>
      </c>
      <c r="C3" s="201" t="s">
        <v>48</v>
      </c>
      <c r="D3" s="199"/>
      <c r="E3" s="199"/>
      <c r="F3" s="199"/>
      <c r="G3" s="200"/>
      <c r="AC3" s="176" t="s">
        <v>107</v>
      </c>
      <c r="AG3" t="s">
        <v>108</v>
      </c>
    </row>
    <row r="4" spans="1:60" ht="24.95" customHeight="1" x14ac:dyDescent="0.2">
      <c r="A4" s="202" t="s">
        <v>9</v>
      </c>
      <c r="B4" s="203" t="s">
        <v>51</v>
      </c>
      <c r="C4" s="204" t="s">
        <v>52</v>
      </c>
      <c r="D4" s="205"/>
      <c r="E4" s="205"/>
      <c r="F4" s="205"/>
      <c r="G4" s="206"/>
      <c r="AG4" t="s">
        <v>109</v>
      </c>
    </row>
    <row r="5" spans="1:60" x14ac:dyDescent="0.2">
      <c r="D5" s="10"/>
    </row>
    <row r="6" spans="1:60" ht="38.25" x14ac:dyDescent="0.2">
      <c r="A6" s="208" t="s">
        <v>110</v>
      </c>
      <c r="B6" s="210" t="s">
        <v>111</v>
      </c>
      <c r="C6" s="210" t="s">
        <v>112</v>
      </c>
      <c r="D6" s="209" t="s">
        <v>113</v>
      </c>
      <c r="E6" s="208" t="s">
        <v>114</v>
      </c>
      <c r="F6" s="207" t="s">
        <v>115</v>
      </c>
      <c r="G6" s="208" t="s">
        <v>29</v>
      </c>
      <c r="H6" s="211" t="s">
        <v>30</v>
      </c>
      <c r="I6" s="211" t="s">
        <v>116</v>
      </c>
      <c r="J6" s="211" t="s">
        <v>31</v>
      </c>
      <c r="K6" s="211" t="s">
        <v>117</v>
      </c>
      <c r="L6" s="211" t="s">
        <v>118</v>
      </c>
      <c r="M6" s="211" t="s">
        <v>119</v>
      </c>
      <c r="N6" s="211" t="s">
        <v>120</v>
      </c>
      <c r="O6" s="211" t="s">
        <v>121</v>
      </c>
      <c r="P6" s="211" t="s">
        <v>122</v>
      </c>
      <c r="Q6" s="211" t="s">
        <v>123</v>
      </c>
      <c r="R6" s="211" t="s">
        <v>124</v>
      </c>
      <c r="S6" s="211" t="s">
        <v>125</v>
      </c>
      <c r="T6" s="211" t="s">
        <v>126</v>
      </c>
      <c r="U6" s="211" t="s">
        <v>127</v>
      </c>
      <c r="V6" s="211" t="s">
        <v>128</v>
      </c>
      <c r="W6" s="211" t="s">
        <v>129</v>
      </c>
      <c r="X6" s="211" t="s">
        <v>130</v>
      </c>
      <c r="Y6" s="211" t="s">
        <v>131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132</v>
      </c>
      <c r="B8" s="227" t="s">
        <v>94</v>
      </c>
      <c r="C8" s="250" t="s">
        <v>52</v>
      </c>
      <c r="D8" s="228"/>
      <c r="E8" s="229"/>
      <c r="F8" s="230"/>
      <c r="G8" s="230">
        <f>SUMIF(AG9:AG39,"&lt;&gt;NOR",G9:G39)</f>
        <v>0</v>
      </c>
      <c r="H8" s="230"/>
      <c r="I8" s="230">
        <f>SUM(I9:I39)</f>
        <v>0</v>
      </c>
      <c r="J8" s="230"/>
      <c r="K8" s="230">
        <f>SUM(K9:K39)</f>
        <v>0</v>
      </c>
      <c r="L8" s="230"/>
      <c r="M8" s="230">
        <f>SUM(M9:M39)</f>
        <v>0</v>
      </c>
      <c r="N8" s="229"/>
      <c r="O8" s="229">
        <f>SUM(O9:O39)</f>
        <v>0.11</v>
      </c>
      <c r="P8" s="229"/>
      <c r="Q8" s="229">
        <f>SUM(Q9:Q39)</f>
        <v>0</v>
      </c>
      <c r="R8" s="230"/>
      <c r="S8" s="230"/>
      <c r="T8" s="231"/>
      <c r="U8" s="225"/>
      <c r="V8" s="225">
        <f>SUM(V9:V39)</f>
        <v>39.25</v>
      </c>
      <c r="W8" s="225"/>
      <c r="X8" s="225"/>
      <c r="Y8" s="225"/>
      <c r="AG8" t="s">
        <v>133</v>
      </c>
    </row>
    <row r="9" spans="1:60" outlineLevel="1" x14ac:dyDescent="0.2">
      <c r="A9" s="233">
        <v>1</v>
      </c>
      <c r="B9" s="234" t="s">
        <v>401</v>
      </c>
      <c r="C9" s="252" t="s">
        <v>402</v>
      </c>
      <c r="D9" s="235" t="s">
        <v>159</v>
      </c>
      <c r="E9" s="236">
        <v>45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12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137</v>
      </c>
      <c r="T9" s="239" t="s">
        <v>150</v>
      </c>
      <c r="U9" s="222">
        <v>0.12</v>
      </c>
      <c r="V9" s="222">
        <f>ROUND(E9*U9,2)</f>
        <v>5.4</v>
      </c>
      <c r="W9" s="222"/>
      <c r="X9" s="222" t="s">
        <v>139</v>
      </c>
      <c r="Y9" s="222" t="s">
        <v>140</v>
      </c>
      <c r="Z9" s="212"/>
      <c r="AA9" s="212"/>
      <c r="AB9" s="212"/>
      <c r="AC9" s="212"/>
      <c r="AD9" s="212"/>
      <c r="AE9" s="212"/>
      <c r="AF9" s="212"/>
      <c r="AG9" s="212" t="s">
        <v>141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">
      <c r="A10" s="219"/>
      <c r="B10" s="220"/>
      <c r="C10" s="253" t="s">
        <v>403</v>
      </c>
      <c r="D10" s="247"/>
      <c r="E10" s="247"/>
      <c r="F10" s="247"/>
      <c r="G10" s="247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152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33">
        <v>2</v>
      </c>
      <c r="B11" s="234" t="s">
        <v>404</v>
      </c>
      <c r="C11" s="252" t="s">
        <v>405</v>
      </c>
      <c r="D11" s="235" t="s">
        <v>406</v>
      </c>
      <c r="E11" s="236">
        <v>39.69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12</v>
      </c>
      <c r="M11" s="238">
        <f>G11*(1+L11/100)</f>
        <v>0</v>
      </c>
      <c r="N11" s="236">
        <v>1E-3</v>
      </c>
      <c r="O11" s="236">
        <f>ROUND(E11*N11,2)</f>
        <v>0.04</v>
      </c>
      <c r="P11" s="236">
        <v>0</v>
      </c>
      <c r="Q11" s="236">
        <f>ROUND(E11*P11,2)</f>
        <v>0</v>
      </c>
      <c r="R11" s="238"/>
      <c r="S11" s="238" t="s">
        <v>137</v>
      </c>
      <c r="T11" s="239" t="s">
        <v>138</v>
      </c>
      <c r="U11" s="222">
        <v>0</v>
      </c>
      <c r="V11" s="222">
        <f>ROUND(E11*U11,2)</f>
        <v>0</v>
      </c>
      <c r="W11" s="222"/>
      <c r="X11" s="222" t="s">
        <v>155</v>
      </c>
      <c r="Y11" s="222" t="s">
        <v>140</v>
      </c>
      <c r="Z11" s="212"/>
      <c r="AA11" s="212"/>
      <c r="AB11" s="212"/>
      <c r="AC11" s="212"/>
      <c r="AD11" s="212"/>
      <c r="AE11" s="212"/>
      <c r="AF11" s="212"/>
      <c r="AG11" s="212" t="s">
        <v>156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">
      <c r="A12" s="219"/>
      <c r="B12" s="220"/>
      <c r="C12" s="255" t="s">
        <v>407</v>
      </c>
      <c r="D12" s="223"/>
      <c r="E12" s="224">
        <v>39.69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231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40">
        <v>3</v>
      </c>
      <c r="B13" s="241" t="s">
        <v>408</v>
      </c>
      <c r="C13" s="251" t="s">
        <v>409</v>
      </c>
      <c r="D13" s="242" t="s">
        <v>136</v>
      </c>
      <c r="E13" s="243">
        <v>8</v>
      </c>
      <c r="F13" s="244"/>
      <c r="G13" s="245">
        <f>ROUND(E13*F13,2)</f>
        <v>0</v>
      </c>
      <c r="H13" s="244"/>
      <c r="I13" s="245">
        <f>ROUND(E13*H13,2)</f>
        <v>0</v>
      </c>
      <c r="J13" s="244"/>
      <c r="K13" s="245">
        <f>ROUND(E13*J13,2)</f>
        <v>0</v>
      </c>
      <c r="L13" s="245">
        <v>12</v>
      </c>
      <c r="M13" s="245">
        <f>G13*(1+L13/100)</f>
        <v>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5" t="s">
        <v>160</v>
      </c>
      <c r="S13" s="245" t="s">
        <v>150</v>
      </c>
      <c r="T13" s="246" t="s">
        <v>150</v>
      </c>
      <c r="U13" s="222">
        <v>1.4546699999999999</v>
      </c>
      <c r="V13" s="222">
        <f>ROUND(E13*U13,2)</f>
        <v>11.64</v>
      </c>
      <c r="W13" s="222"/>
      <c r="X13" s="222" t="s">
        <v>139</v>
      </c>
      <c r="Y13" s="222" t="s">
        <v>140</v>
      </c>
      <c r="Z13" s="212"/>
      <c r="AA13" s="212"/>
      <c r="AB13" s="212"/>
      <c r="AC13" s="212"/>
      <c r="AD13" s="212"/>
      <c r="AE13" s="212"/>
      <c r="AF13" s="212"/>
      <c r="AG13" s="212" t="s">
        <v>350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40">
        <v>4</v>
      </c>
      <c r="B14" s="241" t="s">
        <v>410</v>
      </c>
      <c r="C14" s="251" t="s">
        <v>411</v>
      </c>
      <c r="D14" s="242" t="s">
        <v>136</v>
      </c>
      <c r="E14" s="243">
        <v>8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12</v>
      </c>
      <c r="M14" s="245">
        <f>G14*(1+L14/100)</f>
        <v>0</v>
      </c>
      <c r="N14" s="243">
        <v>3.9199999999999999E-3</v>
      </c>
      <c r="O14" s="243">
        <f>ROUND(E14*N14,2)</f>
        <v>0.03</v>
      </c>
      <c r="P14" s="243">
        <v>0</v>
      </c>
      <c r="Q14" s="243">
        <f>ROUND(E14*P14,2)</f>
        <v>0</v>
      </c>
      <c r="R14" s="245" t="s">
        <v>242</v>
      </c>
      <c r="S14" s="245" t="s">
        <v>150</v>
      </c>
      <c r="T14" s="246" t="s">
        <v>150</v>
      </c>
      <c r="U14" s="222">
        <v>0</v>
      </c>
      <c r="V14" s="222">
        <f>ROUND(E14*U14,2)</f>
        <v>0</v>
      </c>
      <c r="W14" s="222"/>
      <c r="X14" s="222" t="s">
        <v>155</v>
      </c>
      <c r="Y14" s="222" t="s">
        <v>140</v>
      </c>
      <c r="Z14" s="212"/>
      <c r="AA14" s="212"/>
      <c r="AB14" s="212"/>
      <c r="AC14" s="212"/>
      <c r="AD14" s="212"/>
      <c r="AE14" s="212"/>
      <c r="AF14" s="212"/>
      <c r="AG14" s="212" t="s">
        <v>156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33.75" outlineLevel="1" x14ac:dyDescent="0.2">
      <c r="A15" s="240">
        <v>5</v>
      </c>
      <c r="B15" s="241" t="s">
        <v>412</v>
      </c>
      <c r="C15" s="251" t="s">
        <v>413</v>
      </c>
      <c r="D15" s="242" t="s">
        <v>414</v>
      </c>
      <c r="E15" s="243">
        <v>40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12</v>
      </c>
      <c r="M15" s="245">
        <f>G15*(1+L15/100)</f>
        <v>0</v>
      </c>
      <c r="N15" s="243">
        <v>0</v>
      </c>
      <c r="O15" s="243">
        <f>ROUND(E15*N15,2)</f>
        <v>0</v>
      </c>
      <c r="P15" s="243">
        <v>0</v>
      </c>
      <c r="Q15" s="243">
        <f>ROUND(E15*P15,2)</f>
        <v>0</v>
      </c>
      <c r="R15" s="245"/>
      <c r="S15" s="245" t="s">
        <v>137</v>
      </c>
      <c r="T15" s="246" t="s">
        <v>138</v>
      </c>
      <c r="U15" s="222">
        <v>0</v>
      </c>
      <c r="V15" s="222">
        <f>ROUND(E15*U15,2)</f>
        <v>0</v>
      </c>
      <c r="W15" s="222"/>
      <c r="X15" s="222" t="s">
        <v>139</v>
      </c>
      <c r="Y15" s="222" t="s">
        <v>140</v>
      </c>
      <c r="Z15" s="212"/>
      <c r="AA15" s="212"/>
      <c r="AB15" s="212"/>
      <c r="AC15" s="212"/>
      <c r="AD15" s="212"/>
      <c r="AE15" s="212"/>
      <c r="AF15" s="212"/>
      <c r="AG15" s="212" t="s">
        <v>141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40">
        <v>6</v>
      </c>
      <c r="B16" s="241" t="s">
        <v>415</v>
      </c>
      <c r="C16" s="251" t="s">
        <v>416</v>
      </c>
      <c r="D16" s="242" t="s">
        <v>136</v>
      </c>
      <c r="E16" s="243">
        <v>1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12</v>
      </c>
      <c r="M16" s="245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5"/>
      <c r="S16" s="245" t="s">
        <v>137</v>
      </c>
      <c r="T16" s="246" t="s">
        <v>138</v>
      </c>
      <c r="U16" s="222">
        <v>0</v>
      </c>
      <c r="V16" s="222">
        <f>ROUND(E16*U16,2)</f>
        <v>0</v>
      </c>
      <c r="W16" s="222"/>
      <c r="X16" s="222" t="s">
        <v>155</v>
      </c>
      <c r="Y16" s="222" t="s">
        <v>140</v>
      </c>
      <c r="Z16" s="212"/>
      <c r="AA16" s="212"/>
      <c r="AB16" s="212"/>
      <c r="AC16" s="212"/>
      <c r="AD16" s="212"/>
      <c r="AE16" s="212"/>
      <c r="AF16" s="212"/>
      <c r="AG16" s="212" t="s">
        <v>329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33">
        <v>7</v>
      </c>
      <c r="B17" s="234" t="s">
        <v>417</v>
      </c>
      <c r="C17" s="252" t="s">
        <v>418</v>
      </c>
      <c r="D17" s="235" t="s">
        <v>159</v>
      </c>
      <c r="E17" s="236">
        <v>45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12</v>
      </c>
      <c r="M17" s="238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8"/>
      <c r="S17" s="238" t="s">
        <v>137</v>
      </c>
      <c r="T17" s="239" t="s">
        <v>150</v>
      </c>
      <c r="U17" s="222">
        <v>0.17917</v>
      </c>
      <c r="V17" s="222">
        <f>ROUND(E17*U17,2)</f>
        <v>8.06</v>
      </c>
      <c r="W17" s="222"/>
      <c r="X17" s="222" t="s">
        <v>139</v>
      </c>
      <c r="Y17" s="222" t="s">
        <v>140</v>
      </c>
      <c r="Z17" s="212"/>
      <c r="AA17" s="212"/>
      <c r="AB17" s="212"/>
      <c r="AC17" s="212"/>
      <c r="AD17" s="212"/>
      <c r="AE17" s="212"/>
      <c r="AF17" s="212"/>
      <c r="AG17" s="212" t="s">
        <v>350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2">
      <c r="A18" s="219"/>
      <c r="B18" s="220"/>
      <c r="C18" s="253" t="s">
        <v>403</v>
      </c>
      <c r="D18" s="247"/>
      <c r="E18" s="247"/>
      <c r="F18" s="247"/>
      <c r="G18" s="247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152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33">
        <v>8</v>
      </c>
      <c r="B19" s="234" t="s">
        <v>419</v>
      </c>
      <c r="C19" s="252" t="s">
        <v>420</v>
      </c>
      <c r="D19" s="235" t="s">
        <v>406</v>
      </c>
      <c r="E19" s="236">
        <v>32.838749999999997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12</v>
      </c>
      <c r="M19" s="238">
        <f>G19*(1+L19/100)</f>
        <v>0</v>
      </c>
      <c r="N19" s="236">
        <v>1E-3</v>
      </c>
      <c r="O19" s="236">
        <f>ROUND(E19*N19,2)</f>
        <v>0.03</v>
      </c>
      <c r="P19" s="236">
        <v>0</v>
      </c>
      <c r="Q19" s="236">
        <f>ROUND(E19*P19,2)</f>
        <v>0</v>
      </c>
      <c r="R19" s="238"/>
      <c r="S19" s="238" t="s">
        <v>137</v>
      </c>
      <c r="T19" s="239" t="s">
        <v>138</v>
      </c>
      <c r="U19" s="222">
        <v>0</v>
      </c>
      <c r="V19" s="222">
        <f>ROUND(E19*U19,2)</f>
        <v>0</v>
      </c>
      <c r="W19" s="222"/>
      <c r="X19" s="222" t="s">
        <v>155</v>
      </c>
      <c r="Y19" s="222" t="s">
        <v>140</v>
      </c>
      <c r="Z19" s="212"/>
      <c r="AA19" s="212"/>
      <c r="AB19" s="212"/>
      <c r="AC19" s="212"/>
      <c r="AD19" s="212"/>
      <c r="AE19" s="212"/>
      <c r="AF19" s="212"/>
      <c r="AG19" s="212" t="s">
        <v>156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55" t="s">
        <v>421</v>
      </c>
      <c r="D20" s="223"/>
      <c r="E20" s="224">
        <v>32.838749999999997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231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0">
        <v>9</v>
      </c>
      <c r="B21" s="241" t="s">
        <v>422</v>
      </c>
      <c r="C21" s="251" t="s">
        <v>423</v>
      </c>
      <c r="D21" s="242" t="s">
        <v>136</v>
      </c>
      <c r="E21" s="243">
        <v>4</v>
      </c>
      <c r="F21" s="244"/>
      <c r="G21" s="245">
        <f>ROUND(E21*F21,2)</f>
        <v>0</v>
      </c>
      <c r="H21" s="244"/>
      <c r="I21" s="245">
        <f>ROUND(E21*H21,2)</f>
        <v>0</v>
      </c>
      <c r="J21" s="244"/>
      <c r="K21" s="245">
        <f>ROUND(E21*J21,2)</f>
        <v>0</v>
      </c>
      <c r="L21" s="245">
        <v>12</v>
      </c>
      <c r="M21" s="245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5"/>
      <c r="S21" s="245" t="s">
        <v>137</v>
      </c>
      <c r="T21" s="246" t="s">
        <v>138</v>
      </c>
      <c r="U21" s="222">
        <v>0</v>
      </c>
      <c r="V21" s="222">
        <f>ROUND(E21*U21,2)</f>
        <v>0</v>
      </c>
      <c r="W21" s="222"/>
      <c r="X21" s="222" t="s">
        <v>139</v>
      </c>
      <c r="Y21" s="222" t="s">
        <v>140</v>
      </c>
      <c r="Z21" s="212"/>
      <c r="AA21" s="212"/>
      <c r="AB21" s="212"/>
      <c r="AC21" s="212"/>
      <c r="AD21" s="212"/>
      <c r="AE21" s="212"/>
      <c r="AF21" s="212"/>
      <c r="AG21" s="212" t="s">
        <v>350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40">
        <v>10</v>
      </c>
      <c r="B22" s="241" t="s">
        <v>424</v>
      </c>
      <c r="C22" s="251" t="s">
        <v>425</v>
      </c>
      <c r="D22" s="242" t="s">
        <v>136</v>
      </c>
      <c r="E22" s="243">
        <v>4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12</v>
      </c>
      <c r="M22" s="245">
        <f>G22*(1+L22/100)</f>
        <v>0</v>
      </c>
      <c r="N22" s="243">
        <v>0</v>
      </c>
      <c r="O22" s="243">
        <f>ROUND(E22*N22,2)</f>
        <v>0</v>
      </c>
      <c r="P22" s="243">
        <v>0</v>
      </c>
      <c r="Q22" s="243">
        <f>ROUND(E22*P22,2)</f>
        <v>0</v>
      </c>
      <c r="R22" s="245"/>
      <c r="S22" s="245" t="s">
        <v>137</v>
      </c>
      <c r="T22" s="246" t="s">
        <v>138</v>
      </c>
      <c r="U22" s="222">
        <v>0</v>
      </c>
      <c r="V22" s="222">
        <f>ROUND(E22*U22,2)</f>
        <v>0</v>
      </c>
      <c r="W22" s="222"/>
      <c r="X22" s="222" t="s">
        <v>139</v>
      </c>
      <c r="Y22" s="222" t="s">
        <v>140</v>
      </c>
      <c r="Z22" s="212"/>
      <c r="AA22" s="212"/>
      <c r="AB22" s="212"/>
      <c r="AC22" s="212"/>
      <c r="AD22" s="212"/>
      <c r="AE22" s="212"/>
      <c r="AF22" s="212"/>
      <c r="AG22" s="212" t="s">
        <v>350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0">
        <v>11</v>
      </c>
      <c r="B23" s="241" t="s">
        <v>426</v>
      </c>
      <c r="C23" s="251" t="s">
        <v>427</v>
      </c>
      <c r="D23" s="242" t="s">
        <v>136</v>
      </c>
      <c r="E23" s="243">
        <v>4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12</v>
      </c>
      <c r="M23" s="245">
        <f>G23*(1+L23/100)</f>
        <v>0</v>
      </c>
      <c r="N23" s="243">
        <v>0</v>
      </c>
      <c r="O23" s="243">
        <f>ROUND(E23*N23,2)</f>
        <v>0</v>
      </c>
      <c r="P23" s="243">
        <v>0</v>
      </c>
      <c r="Q23" s="243">
        <f>ROUND(E23*P23,2)</f>
        <v>0</v>
      </c>
      <c r="R23" s="245"/>
      <c r="S23" s="245" t="s">
        <v>137</v>
      </c>
      <c r="T23" s="246" t="s">
        <v>138</v>
      </c>
      <c r="U23" s="222">
        <v>0</v>
      </c>
      <c r="V23" s="222">
        <f>ROUND(E23*U23,2)</f>
        <v>0</v>
      </c>
      <c r="W23" s="222"/>
      <c r="X23" s="222" t="s">
        <v>139</v>
      </c>
      <c r="Y23" s="222" t="s">
        <v>140</v>
      </c>
      <c r="Z23" s="212"/>
      <c r="AA23" s="212"/>
      <c r="AB23" s="212"/>
      <c r="AC23" s="212"/>
      <c r="AD23" s="212"/>
      <c r="AE23" s="212"/>
      <c r="AF23" s="212"/>
      <c r="AG23" s="212" t="s">
        <v>350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40">
        <v>12</v>
      </c>
      <c r="B24" s="241" t="s">
        <v>428</v>
      </c>
      <c r="C24" s="251" t="s">
        <v>429</v>
      </c>
      <c r="D24" s="242" t="s">
        <v>136</v>
      </c>
      <c r="E24" s="243">
        <v>4</v>
      </c>
      <c r="F24" s="244"/>
      <c r="G24" s="245">
        <f>ROUND(E24*F24,2)</f>
        <v>0</v>
      </c>
      <c r="H24" s="244"/>
      <c r="I24" s="245">
        <f>ROUND(E24*H24,2)</f>
        <v>0</v>
      </c>
      <c r="J24" s="244"/>
      <c r="K24" s="245">
        <f>ROUND(E24*J24,2)</f>
        <v>0</v>
      </c>
      <c r="L24" s="245">
        <v>12</v>
      </c>
      <c r="M24" s="245">
        <f>G24*(1+L24/100)</f>
        <v>0</v>
      </c>
      <c r="N24" s="243">
        <v>0</v>
      </c>
      <c r="O24" s="243">
        <f>ROUND(E24*N24,2)</f>
        <v>0</v>
      </c>
      <c r="P24" s="243">
        <v>0</v>
      </c>
      <c r="Q24" s="243">
        <f>ROUND(E24*P24,2)</f>
        <v>0</v>
      </c>
      <c r="R24" s="245"/>
      <c r="S24" s="245" t="s">
        <v>137</v>
      </c>
      <c r="T24" s="246" t="s">
        <v>138</v>
      </c>
      <c r="U24" s="222">
        <v>0</v>
      </c>
      <c r="V24" s="222">
        <f>ROUND(E24*U24,2)</f>
        <v>0</v>
      </c>
      <c r="W24" s="222"/>
      <c r="X24" s="222" t="s">
        <v>139</v>
      </c>
      <c r="Y24" s="222" t="s">
        <v>140</v>
      </c>
      <c r="Z24" s="212"/>
      <c r="AA24" s="212"/>
      <c r="AB24" s="212"/>
      <c r="AC24" s="212"/>
      <c r="AD24" s="212"/>
      <c r="AE24" s="212"/>
      <c r="AF24" s="212"/>
      <c r="AG24" s="212" t="s">
        <v>141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0">
        <v>13</v>
      </c>
      <c r="B25" s="241" t="s">
        <v>430</v>
      </c>
      <c r="C25" s="251" t="s">
        <v>431</v>
      </c>
      <c r="D25" s="242" t="s">
        <v>136</v>
      </c>
      <c r="E25" s="243">
        <v>12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12</v>
      </c>
      <c r="M25" s="245">
        <f>G25*(1+L25/100)</f>
        <v>0</v>
      </c>
      <c r="N25" s="243">
        <v>0</v>
      </c>
      <c r="O25" s="243">
        <f>ROUND(E25*N25,2)</f>
        <v>0</v>
      </c>
      <c r="P25" s="243">
        <v>0</v>
      </c>
      <c r="Q25" s="243">
        <f>ROUND(E25*P25,2)</f>
        <v>0</v>
      </c>
      <c r="R25" s="245"/>
      <c r="S25" s="245" t="s">
        <v>137</v>
      </c>
      <c r="T25" s="246" t="s">
        <v>138</v>
      </c>
      <c r="U25" s="222">
        <v>0</v>
      </c>
      <c r="V25" s="222">
        <f>ROUND(E25*U25,2)</f>
        <v>0</v>
      </c>
      <c r="W25" s="222"/>
      <c r="X25" s="222" t="s">
        <v>139</v>
      </c>
      <c r="Y25" s="222" t="s">
        <v>140</v>
      </c>
      <c r="Z25" s="212"/>
      <c r="AA25" s="212"/>
      <c r="AB25" s="212"/>
      <c r="AC25" s="212"/>
      <c r="AD25" s="212"/>
      <c r="AE25" s="212"/>
      <c r="AF25" s="212"/>
      <c r="AG25" s="212" t="s">
        <v>350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0">
        <v>14</v>
      </c>
      <c r="B26" s="241" t="s">
        <v>432</v>
      </c>
      <c r="C26" s="251" t="s">
        <v>433</v>
      </c>
      <c r="D26" s="242" t="s">
        <v>136</v>
      </c>
      <c r="E26" s="243">
        <v>105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12</v>
      </c>
      <c r="M26" s="245">
        <f>G26*(1+L26/100)</f>
        <v>0</v>
      </c>
      <c r="N26" s="243">
        <v>0</v>
      </c>
      <c r="O26" s="243">
        <f>ROUND(E26*N26,2)</f>
        <v>0</v>
      </c>
      <c r="P26" s="243">
        <v>0</v>
      </c>
      <c r="Q26" s="243">
        <f>ROUND(E26*P26,2)</f>
        <v>0</v>
      </c>
      <c r="R26" s="245"/>
      <c r="S26" s="245" t="s">
        <v>137</v>
      </c>
      <c r="T26" s="246" t="s">
        <v>138</v>
      </c>
      <c r="U26" s="222">
        <v>0</v>
      </c>
      <c r="V26" s="222">
        <f>ROUND(E26*U26,2)</f>
        <v>0</v>
      </c>
      <c r="W26" s="222"/>
      <c r="X26" s="222" t="s">
        <v>139</v>
      </c>
      <c r="Y26" s="222" t="s">
        <v>140</v>
      </c>
      <c r="Z26" s="212"/>
      <c r="AA26" s="212"/>
      <c r="AB26" s="212"/>
      <c r="AC26" s="212"/>
      <c r="AD26" s="212"/>
      <c r="AE26" s="212"/>
      <c r="AF26" s="212"/>
      <c r="AG26" s="212" t="s">
        <v>350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0">
        <v>15</v>
      </c>
      <c r="B27" s="241" t="s">
        <v>434</v>
      </c>
      <c r="C27" s="251" t="s">
        <v>435</v>
      </c>
      <c r="D27" s="242" t="s">
        <v>136</v>
      </c>
      <c r="E27" s="243">
        <v>110</v>
      </c>
      <c r="F27" s="244"/>
      <c r="G27" s="245">
        <f>ROUND(E27*F27,2)</f>
        <v>0</v>
      </c>
      <c r="H27" s="244"/>
      <c r="I27" s="245">
        <f>ROUND(E27*H27,2)</f>
        <v>0</v>
      </c>
      <c r="J27" s="244"/>
      <c r="K27" s="245">
        <f>ROUND(E27*J27,2)</f>
        <v>0</v>
      </c>
      <c r="L27" s="245">
        <v>12</v>
      </c>
      <c r="M27" s="245">
        <f>G27*(1+L27/100)</f>
        <v>0</v>
      </c>
      <c r="N27" s="243">
        <v>0</v>
      </c>
      <c r="O27" s="243">
        <f>ROUND(E27*N27,2)</f>
        <v>0</v>
      </c>
      <c r="P27" s="243">
        <v>0</v>
      </c>
      <c r="Q27" s="243">
        <f>ROUND(E27*P27,2)</f>
        <v>0</v>
      </c>
      <c r="R27" s="245"/>
      <c r="S27" s="245" t="s">
        <v>137</v>
      </c>
      <c r="T27" s="246" t="s">
        <v>138</v>
      </c>
      <c r="U27" s="222">
        <v>0</v>
      </c>
      <c r="V27" s="222">
        <f>ROUND(E27*U27,2)</f>
        <v>0</v>
      </c>
      <c r="W27" s="222"/>
      <c r="X27" s="222" t="s">
        <v>139</v>
      </c>
      <c r="Y27" s="222" t="s">
        <v>140</v>
      </c>
      <c r="Z27" s="212"/>
      <c r="AA27" s="212"/>
      <c r="AB27" s="212"/>
      <c r="AC27" s="212"/>
      <c r="AD27" s="212"/>
      <c r="AE27" s="212"/>
      <c r="AF27" s="212"/>
      <c r="AG27" s="212" t="s">
        <v>350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40">
        <v>16</v>
      </c>
      <c r="B28" s="241" t="s">
        <v>436</v>
      </c>
      <c r="C28" s="251" t="s">
        <v>437</v>
      </c>
      <c r="D28" s="242" t="s">
        <v>136</v>
      </c>
      <c r="E28" s="243">
        <v>35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12</v>
      </c>
      <c r="M28" s="245">
        <f>G28*(1+L28/100)</f>
        <v>0</v>
      </c>
      <c r="N28" s="243">
        <v>0</v>
      </c>
      <c r="O28" s="243">
        <f>ROUND(E28*N28,2)</f>
        <v>0</v>
      </c>
      <c r="P28" s="243">
        <v>0</v>
      </c>
      <c r="Q28" s="243">
        <f>ROUND(E28*P28,2)</f>
        <v>0</v>
      </c>
      <c r="R28" s="245"/>
      <c r="S28" s="245" t="s">
        <v>137</v>
      </c>
      <c r="T28" s="246" t="s">
        <v>138</v>
      </c>
      <c r="U28" s="222">
        <v>0</v>
      </c>
      <c r="V28" s="222">
        <f>ROUND(E28*U28,2)</f>
        <v>0</v>
      </c>
      <c r="W28" s="222"/>
      <c r="X28" s="222" t="s">
        <v>139</v>
      </c>
      <c r="Y28" s="222" t="s">
        <v>140</v>
      </c>
      <c r="Z28" s="212"/>
      <c r="AA28" s="212"/>
      <c r="AB28" s="212"/>
      <c r="AC28" s="212"/>
      <c r="AD28" s="212"/>
      <c r="AE28" s="212"/>
      <c r="AF28" s="212"/>
      <c r="AG28" s="212" t="s">
        <v>350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33">
        <v>17</v>
      </c>
      <c r="B29" s="234" t="s">
        <v>181</v>
      </c>
      <c r="C29" s="252" t="s">
        <v>182</v>
      </c>
      <c r="D29" s="235" t="s">
        <v>159</v>
      </c>
      <c r="E29" s="236">
        <v>70</v>
      </c>
      <c r="F29" s="237"/>
      <c r="G29" s="238">
        <f>ROUND(E29*F29,2)</f>
        <v>0</v>
      </c>
      <c r="H29" s="237"/>
      <c r="I29" s="238">
        <f>ROUND(E29*H29,2)</f>
        <v>0</v>
      </c>
      <c r="J29" s="237"/>
      <c r="K29" s="238">
        <f>ROUND(E29*J29,2)</f>
        <v>0</v>
      </c>
      <c r="L29" s="238">
        <v>12</v>
      </c>
      <c r="M29" s="238">
        <f>G29*(1+L29/100)</f>
        <v>0</v>
      </c>
      <c r="N29" s="236">
        <v>2.0000000000000001E-4</v>
      </c>
      <c r="O29" s="236">
        <f>ROUND(E29*N29,2)</f>
        <v>0.01</v>
      </c>
      <c r="P29" s="236">
        <v>0</v>
      </c>
      <c r="Q29" s="236">
        <f>ROUND(E29*P29,2)</f>
        <v>0</v>
      </c>
      <c r="R29" s="238" t="s">
        <v>160</v>
      </c>
      <c r="S29" s="238" t="s">
        <v>150</v>
      </c>
      <c r="T29" s="239" t="s">
        <v>150</v>
      </c>
      <c r="U29" s="222">
        <v>9.1219999999999996E-2</v>
      </c>
      <c r="V29" s="222">
        <f>ROUND(E29*U29,2)</f>
        <v>6.39</v>
      </c>
      <c r="W29" s="222"/>
      <c r="X29" s="222" t="s">
        <v>139</v>
      </c>
      <c r="Y29" s="222" t="s">
        <v>140</v>
      </c>
      <c r="Z29" s="212"/>
      <c r="AA29" s="212"/>
      <c r="AB29" s="212"/>
      <c r="AC29" s="212"/>
      <c r="AD29" s="212"/>
      <c r="AE29" s="212"/>
      <c r="AF29" s="212"/>
      <c r="AG29" s="212" t="s">
        <v>350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2">
      <c r="A30" s="219"/>
      <c r="B30" s="220"/>
      <c r="C30" s="255" t="s">
        <v>438</v>
      </c>
      <c r="D30" s="223"/>
      <c r="E30" s="224">
        <v>70</v>
      </c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231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0">
        <v>18</v>
      </c>
      <c r="B31" s="241" t="s">
        <v>323</v>
      </c>
      <c r="C31" s="251" t="s">
        <v>439</v>
      </c>
      <c r="D31" s="242" t="s">
        <v>440</v>
      </c>
      <c r="E31" s="243">
        <v>1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12</v>
      </c>
      <c r="M31" s="245">
        <f>G31*(1+L31/100)</f>
        <v>0</v>
      </c>
      <c r="N31" s="243">
        <v>0</v>
      </c>
      <c r="O31" s="243">
        <f>ROUND(E31*N31,2)</f>
        <v>0</v>
      </c>
      <c r="P31" s="243">
        <v>0</v>
      </c>
      <c r="Q31" s="243">
        <f>ROUND(E31*P31,2)</f>
        <v>0</v>
      </c>
      <c r="R31" s="245"/>
      <c r="S31" s="245" t="s">
        <v>137</v>
      </c>
      <c r="T31" s="246" t="s">
        <v>138</v>
      </c>
      <c r="U31" s="222">
        <v>0</v>
      </c>
      <c r="V31" s="222">
        <f>ROUND(E31*U31,2)</f>
        <v>0</v>
      </c>
      <c r="W31" s="222"/>
      <c r="X31" s="222" t="s">
        <v>155</v>
      </c>
      <c r="Y31" s="222" t="s">
        <v>140</v>
      </c>
      <c r="Z31" s="212"/>
      <c r="AA31" s="212"/>
      <c r="AB31" s="212"/>
      <c r="AC31" s="212"/>
      <c r="AD31" s="212"/>
      <c r="AE31" s="212"/>
      <c r="AF31" s="212"/>
      <c r="AG31" s="212" t="s">
        <v>329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40">
        <v>19</v>
      </c>
      <c r="B32" s="241" t="s">
        <v>441</v>
      </c>
      <c r="C32" s="251" t="s">
        <v>442</v>
      </c>
      <c r="D32" s="242" t="s">
        <v>136</v>
      </c>
      <c r="E32" s="243">
        <v>4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12</v>
      </c>
      <c r="M32" s="245">
        <f>G32*(1+L32/100)</f>
        <v>0</v>
      </c>
      <c r="N32" s="243">
        <v>0</v>
      </c>
      <c r="O32" s="243">
        <f>ROUND(E32*N32,2)</f>
        <v>0</v>
      </c>
      <c r="P32" s="243">
        <v>0</v>
      </c>
      <c r="Q32" s="243">
        <f>ROUND(E32*P32,2)</f>
        <v>0</v>
      </c>
      <c r="R32" s="245" t="s">
        <v>160</v>
      </c>
      <c r="S32" s="245" t="s">
        <v>150</v>
      </c>
      <c r="T32" s="246" t="s">
        <v>150</v>
      </c>
      <c r="U32" s="222">
        <v>0.11</v>
      </c>
      <c r="V32" s="222">
        <f>ROUND(E32*U32,2)</f>
        <v>0.44</v>
      </c>
      <c r="W32" s="222"/>
      <c r="X32" s="222" t="s">
        <v>139</v>
      </c>
      <c r="Y32" s="222" t="s">
        <v>140</v>
      </c>
      <c r="Z32" s="212"/>
      <c r="AA32" s="212"/>
      <c r="AB32" s="212"/>
      <c r="AC32" s="212"/>
      <c r="AD32" s="212"/>
      <c r="AE32" s="212"/>
      <c r="AF32" s="212"/>
      <c r="AG32" s="212" t="s">
        <v>350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40">
        <v>20</v>
      </c>
      <c r="B33" s="241" t="s">
        <v>443</v>
      </c>
      <c r="C33" s="251" t="s">
        <v>444</v>
      </c>
      <c r="D33" s="242" t="s">
        <v>136</v>
      </c>
      <c r="E33" s="243">
        <v>4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12</v>
      </c>
      <c r="M33" s="245">
        <f>G33*(1+L33/100)</f>
        <v>0</v>
      </c>
      <c r="N33" s="243">
        <v>0</v>
      </c>
      <c r="O33" s="243">
        <f>ROUND(E33*N33,2)</f>
        <v>0</v>
      </c>
      <c r="P33" s="243">
        <v>0</v>
      </c>
      <c r="Q33" s="243">
        <f>ROUND(E33*P33,2)</f>
        <v>0</v>
      </c>
      <c r="R33" s="245" t="s">
        <v>242</v>
      </c>
      <c r="S33" s="245" t="s">
        <v>150</v>
      </c>
      <c r="T33" s="246" t="s">
        <v>150</v>
      </c>
      <c r="U33" s="222">
        <v>0</v>
      </c>
      <c r="V33" s="222">
        <f>ROUND(E33*U33,2)</f>
        <v>0</v>
      </c>
      <c r="W33" s="222"/>
      <c r="X33" s="222" t="s">
        <v>155</v>
      </c>
      <c r="Y33" s="222" t="s">
        <v>140</v>
      </c>
      <c r="Z33" s="212"/>
      <c r="AA33" s="212"/>
      <c r="AB33" s="212"/>
      <c r="AC33" s="212"/>
      <c r="AD33" s="212"/>
      <c r="AE33" s="212"/>
      <c r="AF33" s="212"/>
      <c r="AG33" s="212" t="s">
        <v>156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40">
        <v>21</v>
      </c>
      <c r="B34" s="241" t="s">
        <v>445</v>
      </c>
      <c r="C34" s="251" t="s">
        <v>446</v>
      </c>
      <c r="D34" s="242" t="s">
        <v>136</v>
      </c>
      <c r="E34" s="243">
        <v>4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12</v>
      </c>
      <c r="M34" s="245">
        <f>G34*(1+L34/100)</f>
        <v>0</v>
      </c>
      <c r="N34" s="243">
        <v>0</v>
      </c>
      <c r="O34" s="243">
        <f>ROUND(E34*N34,2)</f>
        <v>0</v>
      </c>
      <c r="P34" s="243">
        <v>0</v>
      </c>
      <c r="Q34" s="243">
        <f>ROUND(E34*P34,2)</f>
        <v>0</v>
      </c>
      <c r="R34" s="245" t="s">
        <v>160</v>
      </c>
      <c r="S34" s="245" t="s">
        <v>150</v>
      </c>
      <c r="T34" s="246" t="s">
        <v>150</v>
      </c>
      <c r="U34" s="222">
        <v>0.24399999999999999</v>
      </c>
      <c r="V34" s="222">
        <f>ROUND(E34*U34,2)</f>
        <v>0.98</v>
      </c>
      <c r="W34" s="222"/>
      <c r="X34" s="222" t="s">
        <v>139</v>
      </c>
      <c r="Y34" s="222" t="s">
        <v>140</v>
      </c>
      <c r="Z34" s="212"/>
      <c r="AA34" s="212"/>
      <c r="AB34" s="212"/>
      <c r="AC34" s="212"/>
      <c r="AD34" s="212"/>
      <c r="AE34" s="212"/>
      <c r="AF34" s="212"/>
      <c r="AG34" s="212" t="s">
        <v>141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40">
        <v>22</v>
      </c>
      <c r="B35" s="241" t="s">
        <v>447</v>
      </c>
      <c r="C35" s="251" t="s">
        <v>448</v>
      </c>
      <c r="D35" s="242" t="s">
        <v>136</v>
      </c>
      <c r="E35" s="243">
        <v>4</v>
      </c>
      <c r="F35" s="244"/>
      <c r="G35" s="245">
        <f>ROUND(E35*F35,2)</f>
        <v>0</v>
      </c>
      <c r="H35" s="244"/>
      <c r="I35" s="245">
        <f>ROUND(E35*H35,2)</f>
        <v>0</v>
      </c>
      <c r="J35" s="244"/>
      <c r="K35" s="245">
        <f>ROUND(E35*J35,2)</f>
        <v>0</v>
      </c>
      <c r="L35" s="245">
        <v>12</v>
      </c>
      <c r="M35" s="245">
        <f>G35*(1+L35/100)</f>
        <v>0</v>
      </c>
      <c r="N35" s="243">
        <v>2.0000000000000001E-4</v>
      </c>
      <c r="O35" s="243">
        <f>ROUND(E35*N35,2)</f>
        <v>0</v>
      </c>
      <c r="P35" s="243">
        <v>0</v>
      </c>
      <c r="Q35" s="243">
        <f>ROUND(E35*P35,2)</f>
        <v>0</v>
      </c>
      <c r="R35" s="245" t="s">
        <v>242</v>
      </c>
      <c r="S35" s="245" t="s">
        <v>150</v>
      </c>
      <c r="T35" s="246" t="s">
        <v>150</v>
      </c>
      <c r="U35" s="222">
        <v>0</v>
      </c>
      <c r="V35" s="222">
        <f>ROUND(E35*U35,2)</f>
        <v>0</v>
      </c>
      <c r="W35" s="222"/>
      <c r="X35" s="222" t="s">
        <v>155</v>
      </c>
      <c r="Y35" s="222" t="s">
        <v>140</v>
      </c>
      <c r="Z35" s="212"/>
      <c r="AA35" s="212"/>
      <c r="AB35" s="212"/>
      <c r="AC35" s="212"/>
      <c r="AD35" s="212"/>
      <c r="AE35" s="212"/>
      <c r="AF35" s="212"/>
      <c r="AG35" s="212" t="s">
        <v>329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33">
        <v>23</v>
      </c>
      <c r="B36" s="234" t="s">
        <v>449</v>
      </c>
      <c r="C36" s="252" t="s">
        <v>450</v>
      </c>
      <c r="D36" s="235" t="s">
        <v>136</v>
      </c>
      <c r="E36" s="236">
        <v>18</v>
      </c>
      <c r="F36" s="237"/>
      <c r="G36" s="238">
        <f>ROUND(E36*F36,2)</f>
        <v>0</v>
      </c>
      <c r="H36" s="237"/>
      <c r="I36" s="238">
        <f>ROUND(E36*H36,2)</f>
        <v>0</v>
      </c>
      <c r="J36" s="237"/>
      <c r="K36" s="238">
        <f>ROUND(E36*J36,2)</f>
        <v>0</v>
      </c>
      <c r="L36" s="238">
        <v>12</v>
      </c>
      <c r="M36" s="238">
        <f>G36*(1+L36/100)</f>
        <v>0</v>
      </c>
      <c r="N36" s="236">
        <v>0</v>
      </c>
      <c r="O36" s="236">
        <f>ROUND(E36*N36,2)</f>
        <v>0</v>
      </c>
      <c r="P36" s="236">
        <v>0</v>
      </c>
      <c r="Q36" s="236">
        <f>ROUND(E36*P36,2)</f>
        <v>0</v>
      </c>
      <c r="R36" s="238" t="s">
        <v>160</v>
      </c>
      <c r="S36" s="238" t="s">
        <v>150</v>
      </c>
      <c r="T36" s="239" t="s">
        <v>150</v>
      </c>
      <c r="U36" s="222">
        <v>0.35216999999999998</v>
      </c>
      <c r="V36" s="222">
        <f>ROUND(E36*U36,2)</f>
        <v>6.34</v>
      </c>
      <c r="W36" s="222"/>
      <c r="X36" s="222" t="s">
        <v>139</v>
      </c>
      <c r="Y36" s="222" t="s">
        <v>140</v>
      </c>
      <c r="Z36" s="212"/>
      <c r="AA36" s="212"/>
      <c r="AB36" s="212"/>
      <c r="AC36" s="212"/>
      <c r="AD36" s="212"/>
      <c r="AE36" s="212"/>
      <c r="AF36" s="212"/>
      <c r="AG36" s="212" t="s">
        <v>141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55" t="s">
        <v>451</v>
      </c>
      <c r="D37" s="223"/>
      <c r="E37" s="224">
        <v>18</v>
      </c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231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40">
        <v>24</v>
      </c>
      <c r="B38" s="241" t="s">
        <v>452</v>
      </c>
      <c r="C38" s="251" t="s">
        <v>453</v>
      </c>
      <c r="D38" s="242" t="s">
        <v>136</v>
      </c>
      <c r="E38" s="243">
        <v>8</v>
      </c>
      <c r="F38" s="244"/>
      <c r="G38" s="245">
        <f>ROUND(E38*F38,2)</f>
        <v>0</v>
      </c>
      <c r="H38" s="244"/>
      <c r="I38" s="245">
        <f>ROUND(E38*H38,2)</f>
        <v>0</v>
      </c>
      <c r="J38" s="244"/>
      <c r="K38" s="245">
        <f>ROUND(E38*J38,2)</f>
        <v>0</v>
      </c>
      <c r="L38" s="245">
        <v>12</v>
      </c>
      <c r="M38" s="245">
        <f>G38*(1+L38/100)</f>
        <v>0</v>
      </c>
      <c r="N38" s="243">
        <v>2.1000000000000001E-4</v>
      </c>
      <c r="O38" s="243">
        <f>ROUND(E38*N38,2)</f>
        <v>0</v>
      </c>
      <c r="P38" s="243">
        <v>0</v>
      </c>
      <c r="Q38" s="243">
        <f>ROUND(E38*P38,2)</f>
        <v>0</v>
      </c>
      <c r="R38" s="245" t="s">
        <v>242</v>
      </c>
      <c r="S38" s="245" t="s">
        <v>150</v>
      </c>
      <c r="T38" s="246" t="s">
        <v>150</v>
      </c>
      <c r="U38" s="222">
        <v>0</v>
      </c>
      <c r="V38" s="222">
        <f>ROUND(E38*U38,2)</f>
        <v>0</v>
      </c>
      <c r="W38" s="222"/>
      <c r="X38" s="222" t="s">
        <v>155</v>
      </c>
      <c r="Y38" s="222" t="s">
        <v>140</v>
      </c>
      <c r="Z38" s="212"/>
      <c r="AA38" s="212"/>
      <c r="AB38" s="212"/>
      <c r="AC38" s="212"/>
      <c r="AD38" s="212"/>
      <c r="AE38" s="212"/>
      <c r="AF38" s="212"/>
      <c r="AG38" s="212" t="s">
        <v>329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40">
        <v>25</v>
      </c>
      <c r="B39" s="241" t="s">
        <v>454</v>
      </c>
      <c r="C39" s="251" t="s">
        <v>455</v>
      </c>
      <c r="D39" s="242" t="s">
        <v>136</v>
      </c>
      <c r="E39" s="243">
        <v>10</v>
      </c>
      <c r="F39" s="244"/>
      <c r="G39" s="245">
        <f>ROUND(E39*F39,2)</f>
        <v>0</v>
      </c>
      <c r="H39" s="244"/>
      <c r="I39" s="245">
        <f>ROUND(E39*H39,2)</f>
        <v>0</v>
      </c>
      <c r="J39" s="244"/>
      <c r="K39" s="245">
        <f>ROUND(E39*J39,2)</f>
        <v>0</v>
      </c>
      <c r="L39" s="245">
        <v>12</v>
      </c>
      <c r="M39" s="245">
        <f>G39*(1+L39/100)</f>
        <v>0</v>
      </c>
      <c r="N39" s="243">
        <v>2.1000000000000001E-4</v>
      </c>
      <c r="O39" s="243">
        <f>ROUND(E39*N39,2)</f>
        <v>0</v>
      </c>
      <c r="P39" s="243">
        <v>0</v>
      </c>
      <c r="Q39" s="243">
        <f>ROUND(E39*P39,2)</f>
        <v>0</v>
      </c>
      <c r="R39" s="245" t="s">
        <v>242</v>
      </c>
      <c r="S39" s="245" t="s">
        <v>150</v>
      </c>
      <c r="T39" s="246" t="s">
        <v>150</v>
      </c>
      <c r="U39" s="222">
        <v>0</v>
      </c>
      <c r="V39" s="222">
        <f>ROUND(E39*U39,2)</f>
        <v>0</v>
      </c>
      <c r="W39" s="222"/>
      <c r="X39" s="222" t="s">
        <v>155</v>
      </c>
      <c r="Y39" s="222" t="s">
        <v>140</v>
      </c>
      <c r="Z39" s="212"/>
      <c r="AA39" s="212"/>
      <c r="AB39" s="212"/>
      <c r="AC39" s="212"/>
      <c r="AD39" s="212"/>
      <c r="AE39" s="212"/>
      <c r="AF39" s="212"/>
      <c r="AG39" s="212" t="s">
        <v>329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">
      <c r="A40" s="226" t="s">
        <v>132</v>
      </c>
      <c r="B40" s="227" t="s">
        <v>101</v>
      </c>
      <c r="C40" s="250" t="s">
        <v>102</v>
      </c>
      <c r="D40" s="228"/>
      <c r="E40" s="229"/>
      <c r="F40" s="230"/>
      <c r="G40" s="230">
        <f>SUMIF(AG41:AG43,"&lt;&gt;NOR",G41:G43)</f>
        <v>0</v>
      </c>
      <c r="H40" s="230"/>
      <c r="I40" s="230">
        <f>SUM(I41:I43)</f>
        <v>0</v>
      </c>
      <c r="J40" s="230"/>
      <c r="K40" s="230">
        <f>SUM(K41:K43)</f>
        <v>0</v>
      </c>
      <c r="L40" s="230"/>
      <c r="M40" s="230">
        <f>SUM(M41:M43)</f>
        <v>0</v>
      </c>
      <c r="N40" s="229"/>
      <c r="O40" s="229">
        <f>SUM(O41:O43)</f>
        <v>0</v>
      </c>
      <c r="P40" s="229"/>
      <c r="Q40" s="229">
        <f>SUM(Q41:Q43)</f>
        <v>0</v>
      </c>
      <c r="R40" s="230"/>
      <c r="S40" s="230"/>
      <c r="T40" s="231"/>
      <c r="U40" s="225"/>
      <c r="V40" s="225">
        <f>SUM(V41:V43)</f>
        <v>0</v>
      </c>
      <c r="W40" s="225"/>
      <c r="X40" s="225"/>
      <c r="Y40" s="225"/>
      <c r="AG40" t="s">
        <v>133</v>
      </c>
    </row>
    <row r="41" spans="1:60" outlineLevel="1" x14ac:dyDescent="0.2">
      <c r="A41" s="240">
        <v>26</v>
      </c>
      <c r="B41" s="241" t="s">
        <v>456</v>
      </c>
      <c r="C41" s="251" t="s">
        <v>457</v>
      </c>
      <c r="D41" s="242" t="s">
        <v>458</v>
      </c>
      <c r="E41" s="243">
        <v>6</v>
      </c>
      <c r="F41" s="244"/>
      <c r="G41" s="245">
        <f>ROUND(E41*F41,2)</f>
        <v>0</v>
      </c>
      <c r="H41" s="244"/>
      <c r="I41" s="245">
        <f>ROUND(E41*H41,2)</f>
        <v>0</v>
      </c>
      <c r="J41" s="244"/>
      <c r="K41" s="245">
        <f>ROUND(E41*J41,2)</f>
        <v>0</v>
      </c>
      <c r="L41" s="245">
        <v>12</v>
      </c>
      <c r="M41" s="245">
        <f>G41*(1+L41/100)</f>
        <v>0</v>
      </c>
      <c r="N41" s="243">
        <v>0</v>
      </c>
      <c r="O41" s="243">
        <f>ROUND(E41*N41,2)</f>
        <v>0</v>
      </c>
      <c r="P41" s="243">
        <v>0</v>
      </c>
      <c r="Q41" s="243">
        <f>ROUND(E41*P41,2)</f>
        <v>0</v>
      </c>
      <c r="R41" s="245"/>
      <c r="S41" s="245" t="s">
        <v>137</v>
      </c>
      <c r="T41" s="246" t="s">
        <v>138</v>
      </c>
      <c r="U41" s="222">
        <v>0</v>
      </c>
      <c r="V41" s="222">
        <f>ROUND(E41*U41,2)</f>
        <v>0</v>
      </c>
      <c r="W41" s="222"/>
      <c r="X41" s="222" t="s">
        <v>459</v>
      </c>
      <c r="Y41" s="222" t="s">
        <v>140</v>
      </c>
      <c r="Z41" s="212"/>
      <c r="AA41" s="212"/>
      <c r="AB41" s="212"/>
      <c r="AC41" s="212"/>
      <c r="AD41" s="212"/>
      <c r="AE41" s="212"/>
      <c r="AF41" s="212"/>
      <c r="AG41" s="212" t="s">
        <v>460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40">
        <v>27</v>
      </c>
      <c r="B42" s="241" t="s">
        <v>461</v>
      </c>
      <c r="C42" s="251" t="s">
        <v>462</v>
      </c>
      <c r="D42" s="242" t="s">
        <v>267</v>
      </c>
      <c r="E42" s="243">
        <v>1</v>
      </c>
      <c r="F42" s="244"/>
      <c r="G42" s="245">
        <f>ROUND(E42*F42,2)</f>
        <v>0</v>
      </c>
      <c r="H42" s="244"/>
      <c r="I42" s="245">
        <f>ROUND(E42*H42,2)</f>
        <v>0</v>
      </c>
      <c r="J42" s="244"/>
      <c r="K42" s="245">
        <f>ROUND(E42*J42,2)</f>
        <v>0</v>
      </c>
      <c r="L42" s="245">
        <v>12</v>
      </c>
      <c r="M42" s="245">
        <f>G42*(1+L42/100)</f>
        <v>0</v>
      </c>
      <c r="N42" s="243">
        <v>0</v>
      </c>
      <c r="O42" s="243">
        <f>ROUND(E42*N42,2)</f>
        <v>0</v>
      </c>
      <c r="P42" s="243">
        <v>0</v>
      </c>
      <c r="Q42" s="243">
        <f>ROUND(E42*P42,2)</f>
        <v>0</v>
      </c>
      <c r="R42" s="245"/>
      <c r="S42" s="245" t="s">
        <v>137</v>
      </c>
      <c r="T42" s="246" t="s">
        <v>138</v>
      </c>
      <c r="U42" s="222">
        <v>0</v>
      </c>
      <c r="V42" s="222">
        <f>ROUND(E42*U42,2)</f>
        <v>0</v>
      </c>
      <c r="W42" s="222"/>
      <c r="X42" s="222" t="s">
        <v>459</v>
      </c>
      <c r="Y42" s="222" t="s">
        <v>140</v>
      </c>
      <c r="Z42" s="212"/>
      <c r="AA42" s="212"/>
      <c r="AB42" s="212"/>
      <c r="AC42" s="212"/>
      <c r="AD42" s="212"/>
      <c r="AE42" s="212"/>
      <c r="AF42" s="212"/>
      <c r="AG42" s="212" t="s">
        <v>460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33">
        <v>28</v>
      </c>
      <c r="B43" s="234" t="s">
        <v>463</v>
      </c>
      <c r="C43" s="252" t="s">
        <v>464</v>
      </c>
      <c r="D43" s="235" t="s">
        <v>267</v>
      </c>
      <c r="E43" s="236">
        <v>1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12</v>
      </c>
      <c r="M43" s="238">
        <f>G43*(1+L43/100)</f>
        <v>0</v>
      </c>
      <c r="N43" s="236">
        <v>0</v>
      </c>
      <c r="O43" s="236">
        <f>ROUND(E43*N43,2)</f>
        <v>0</v>
      </c>
      <c r="P43" s="236">
        <v>0</v>
      </c>
      <c r="Q43" s="236">
        <f>ROUND(E43*P43,2)</f>
        <v>0</v>
      </c>
      <c r="R43" s="238"/>
      <c r="S43" s="238" t="s">
        <v>137</v>
      </c>
      <c r="T43" s="239" t="s">
        <v>138</v>
      </c>
      <c r="U43" s="222">
        <v>0</v>
      </c>
      <c r="V43" s="222">
        <f>ROUND(E43*U43,2)</f>
        <v>0</v>
      </c>
      <c r="W43" s="222"/>
      <c r="X43" s="222" t="s">
        <v>459</v>
      </c>
      <c r="Y43" s="222" t="s">
        <v>140</v>
      </c>
      <c r="Z43" s="212"/>
      <c r="AA43" s="212"/>
      <c r="AB43" s="212"/>
      <c r="AC43" s="212"/>
      <c r="AD43" s="212"/>
      <c r="AE43" s="212"/>
      <c r="AF43" s="212"/>
      <c r="AG43" s="212" t="s">
        <v>460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3"/>
      <c r="B44" s="4"/>
      <c r="C44" s="256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E44">
        <v>12</v>
      </c>
      <c r="AF44">
        <v>21</v>
      </c>
      <c r="AG44" t="s">
        <v>118</v>
      </c>
    </row>
    <row r="45" spans="1:60" x14ac:dyDescent="0.2">
      <c r="A45" s="215"/>
      <c r="B45" s="216" t="s">
        <v>29</v>
      </c>
      <c r="C45" s="257"/>
      <c r="D45" s="217"/>
      <c r="E45" s="218"/>
      <c r="F45" s="218"/>
      <c r="G45" s="232">
        <f>G8+G40</f>
        <v>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E45">
        <f>SUMIF(L7:L43,AE44,G7:G43)</f>
        <v>0</v>
      </c>
      <c r="AF45">
        <f>SUMIF(L7:L43,AF44,G7:G43)</f>
        <v>0</v>
      </c>
      <c r="AG45" t="s">
        <v>399</v>
      </c>
    </row>
    <row r="46" spans="1:60" x14ac:dyDescent="0.2">
      <c r="C46" s="258"/>
      <c r="D46" s="10"/>
      <c r="AG46" t="s">
        <v>400</v>
      </c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S+iDenkkLZygBHX1geLm4vwiokgj8MZRsNp8bUjvt3cC/GT6Rd8C6pnlhv33C2C890hILWflAMNCZnLF9HYyg==" saltValue="tuLYL5kkhHz89hGKSRbFjA==" spinCount="100000" sheet="1" formatRows="0"/>
  <mergeCells count="6"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2067F-9DC6-47CB-A73A-36D904CD2D6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7" t="s">
        <v>105</v>
      </c>
      <c r="B1" s="197"/>
      <c r="C1" s="197"/>
      <c r="D1" s="197"/>
      <c r="E1" s="197"/>
      <c r="F1" s="197"/>
      <c r="G1" s="197"/>
      <c r="AG1" t="s">
        <v>106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107</v>
      </c>
    </row>
    <row r="3" spans="1:60" ht="24.95" customHeight="1" x14ac:dyDescent="0.2">
      <c r="A3" s="198" t="s">
        <v>8</v>
      </c>
      <c r="B3" s="49" t="s">
        <v>47</v>
      </c>
      <c r="C3" s="201" t="s">
        <v>48</v>
      </c>
      <c r="D3" s="199"/>
      <c r="E3" s="199"/>
      <c r="F3" s="199"/>
      <c r="G3" s="200"/>
      <c r="AC3" s="176" t="s">
        <v>107</v>
      </c>
      <c r="AG3" t="s">
        <v>108</v>
      </c>
    </row>
    <row r="4" spans="1:60" ht="24.95" customHeight="1" x14ac:dyDescent="0.2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109</v>
      </c>
    </row>
    <row r="5" spans="1:60" x14ac:dyDescent="0.2">
      <c r="D5" s="10"/>
    </row>
    <row r="6" spans="1:60" ht="38.25" x14ac:dyDescent="0.2">
      <c r="A6" s="208" t="s">
        <v>110</v>
      </c>
      <c r="B6" s="210" t="s">
        <v>111</v>
      </c>
      <c r="C6" s="210" t="s">
        <v>112</v>
      </c>
      <c r="D6" s="209" t="s">
        <v>113</v>
      </c>
      <c r="E6" s="208" t="s">
        <v>114</v>
      </c>
      <c r="F6" s="207" t="s">
        <v>115</v>
      </c>
      <c r="G6" s="208" t="s">
        <v>29</v>
      </c>
      <c r="H6" s="211" t="s">
        <v>30</v>
      </c>
      <c r="I6" s="211" t="s">
        <v>116</v>
      </c>
      <c r="J6" s="211" t="s">
        <v>31</v>
      </c>
      <c r="K6" s="211" t="s">
        <v>117</v>
      </c>
      <c r="L6" s="211" t="s">
        <v>118</v>
      </c>
      <c r="M6" s="211" t="s">
        <v>119</v>
      </c>
      <c r="N6" s="211" t="s">
        <v>120</v>
      </c>
      <c r="O6" s="211" t="s">
        <v>121</v>
      </c>
      <c r="P6" s="211" t="s">
        <v>122</v>
      </c>
      <c r="Q6" s="211" t="s">
        <v>123</v>
      </c>
      <c r="R6" s="211" t="s">
        <v>124</v>
      </c>
      <c r="S6" s="211" t="s">
        <v>125</v>
      </c>
      <c r="T6" s="211" t="s">
        <v>126</v>
      </c>
      <c r="U6" s="211" t="s">
        <v>127</v>
      </c>
      <c r="V6" s="211" t="s">
        <v>128</v>
      </c>
      <c r="W6" s="211" t="s">
        <v>129</v>
      </c>
      <c r="X6" s="211" t="s">
        <v>130</v>
      </c>
      <c r="Y6" s="211" t="s">
        <v>131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6" t="s">
        <v>132</v>
      </c>
      <c r="B8" s="227" t="s">
        <v>95</v>
      </c>
      <c r="C8" s="250" t="s">
        <v>96</v>
      </c>
      <c r="D8" s="228"/>
      <c r="E8" s="229"/>
      <c r="F8" s="230"/>
      <c r="G8" s="230">
        <f>SUMIF(AG9:AG37,"&lt;&gt;NOR",G9:G37)</f>
        <v>0</v>
      </c>
      <c r="H8" s="230"/>
      <c r="I8" s="230">
        <f>SUM(I9:I37)</f>
        <v>0</v>
      </c>
      <c r="J8" s="230"/>
      <c r="K8" s="230">
        <f>SUM(K9:K37)</f>
        <v>0</v>
      </c>
      <c r="L8" s="230"/>
      <c r="M8" s="230">
        <f>SUM(M9:M37)</f>
        <v>0</v>
      </c>
      <c r="N8" s="229"/>
      <c r="O8" s="229">
        <f>SUM(O9:O37)</f>
        <v>0.01</v>
      </c>
      <c r="P8" s="229"/>
      <c r="Q8" s="229">
        <f>SUM(Q9:Q37)</f>
        <v>0</v>
      </c>
      <c r="R8" s="230"/>
      <c r="S8" s="230"/>
      <c r="T8" s="231"/>
      <c r="U8" s="225"/>
      <c r="V8" s="225">
        <f>SUM(V9:V37)</f>
        <v>6.81</v>
      </c>
      <c r="W8" s="225"/>
      <c r="X8" s="225"/>
      <c r="Y8" s="225"/>
      <c r="AG8" t="s">
        <v>133</v>
      </c>
    </row>
    <row r="9" spans="1:60" outlineLevel="1" x14ac:dyDescent="0.2">
      <c r="A9" s="240">
        <v>1</v>
      </c>
      <c r="B9" s="241" t="s">
        <v>465</v>
      </c>
      <c r="C9" s="251" t="s">
        <v>466</v>
      </c>
      <c r="D9" s="242" t="s">
        <v>136</v>
      </c>
      <c r="E9" s="243">
        <v>16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12</v>
      </c>
      <c r="M9" s="245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5"/>
      <c r="S9" s="245" t="s">
        <v>137</v>
      </c>
      <c r="T9" s="246" t="s">
        <v>138</v>
      </c>
      <c r="U9" s="222">
        <v>0</v>
      </c>
      <c r="V9" s="222">
        <f>ROUND(E9*U9,2)</f>
        <v>0</v>
      </c>
      <c r="W9" s="222"/>
      <c r="X9" s="222" t="s">
        <v>139</v>
      </c>
      <c r="Y9" s="222" t="s">
        <v>140</v>
      </c>
      <c r="Z9" s="212"/>
      <c r="AA9" s="212"/>
      <c r="AB9" s="212"/>
      <c r="AC9" s="212"/>
      <c r="AD9" s="212"/>
      <c r="AE9" s="212"/>
      <c r="AF9" s="212"/>
      <c r="AG9" s="212" t="s">
        <v>141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40">
        <v>2</v>
      </c>
      <c r="B10" s="241" t="s">
        <v>467</v>
      </c>
      <c r="C10" s="251" t="s">
        <v>468</v>
      </c>
      <c r="D10" s="242" t="s">
        <v>136</v>
      </c>
      <c r="E10" s="243">
        <v>16</v>
      </c>
      <c r="F10" s="244"/>
      <c r="G10" s="245">
        <f>ROUND(E10*F10,2)</f>
        <v>0</v>
      </c>
      <c r="H10" s="244"/>
      <c r="I10" s="245">
        <f>ROUND(E10*H10,2)</f>
        <v>0</v>
      </c>
      <c r="J10" s="244"/>
      <c r="K10" s="245">
        <f>ROUND(E10*J10,2)</f>
        <v>0</v>
      </c>
      <c r="L10" s="245">
        <v>12</v>
      </c>
      <c r="M10" s="245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5"/>
      <c r="S10" s="245" t="s">
        <v>137</v>
      </c>
      <c r="T10" s="246" t="s">
        <v>138</v>
      </c>
      <c r="U10" s="222">
        <v>0</v>
      </c>
      <c r="V10" s="222">
        <f>ROUND(E10*U10,2)</f>
        <v>0</v>
      </c>
      <c r="W10" s="222"/>
      <c r="X10" s="222" t="s">
        <v>139</v>
      </c>
      <c r="Y10" s="222" t="s">
        <v>140</v>
      </c>
      <c r="Z10" s="212"/>
      <c r="AA10" s="212"/>
      <c r="AB10" s="212"/>
      <c r="AC10" s="212"/>
      <c r="AD10" s="212"/>
      <c r="AE10" s="212"/>
      <c r="AF10" s="212"/>
      <c r="AG10" s="212" t="s">
        <v>141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40">
        <v>3</v>
      </c>
      <c r="B11" s="241" t="s">
        <v>469</v>
      </c>
      <c r="C11" s="251" t="s">
        <v>470</v>
      </c>
      <c r="D11" s="242" t="s">
        <v>136</v>
      </c>
      <c r="E11" s="243">
        <v>1</v>
      </c>
      <c r="F11" s="244"/>
      <c r="G11" s="245">
        <f>ROUND(E11*F11,2)</f>
        <v>0</v>
      </c>
      <c r="H11" s="244"/>
      <c r="I11" s="245">
        <f>ROUND(E11*H11,2)</f>
        <v>0</v>
      </c>
      <c r="J11" s="244"/>
      <c r="K11" s="245">
        <f>ROUND(E11*J11,2)</f>
        <v>0</v>
      </c>
      <c r="L11" s="245">
        <v>12</v>
      </c>
      <c r="M11" s="245">
        <f>G11*(1+L11/100)</f>
        <v>0</v>
      </c>
      <c r="N11" s="243">
        <v>0</v>
      </c>
      <c r="O11" s="243">
        <f>ROUND(E11*N11,2)</f>
        <v>0</v>
      </c>
      <c r="P11" s="243">
        <v>0</v>
      </c>
      <c r="Q11" s="243">
        <f>ROUND(E11*P11,2)</f>
        <v>0</v>
      </c>
      <c r="R11" s="245"/>
      <c r="S11" s="245" t="s">
        <v>137</v>
      </c>
      <c r="T11" s="246" t="s">
        <v>138</v>
      </c>
      <c r="U11" s="222">
        <v>0</v>
      </c>
      <c r="V11" s="222">
        <f>ROUND(E11*U11,2)</f>
        <v>0</v>
      </c>
      <c r="W11" s="222"/>
      <c r="X11" s="222" t="s">
        <v>139</v>
      </c>
      <c r="Y11" s="222" t="s">
        <v>140</v>
      </c>
      <c r="Z11" s="212"/>
      <c r="AA11" s="212"/>
      <c r="AB11" s="212"/>
      <c r="AC11" s="212"/>
      <c r="AD11" s="212"/>
      <c r="AE11" s="212"/>
      <c r="AF11" s="212"/>
      <c r="AG11" s="212" t="s">
        <v>141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40">
        <v>4</v>
      </c>
      <c r="B12" s="241" t="s">
        <v>471</v>
      </c>
      <c r="C12" s="251" t="s">
        <v>472</v>
      </c>
      <c r="D12" s="242" t="s">
        <v>136</v>
      </c>
      <c r="E12" s="243">
        <v>1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12</v>
      </c>
      <c r="M12" s="245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5"/>
      <c r="S12" s="245" t="s">
        <v>137</v>
      </c>
      <c r="T12" s="246" t="s">
        <v>138</v>
      </c>
      <c r="U12" s="222">
        <v>0</v>
      </c>
      <c r="V12" s="222">
        <f>ROUND(E12*U12,2)</f>
        <v>0</v>
      </c>
      <c r="W12" s="222"/>
      <c r="X12" s="222" t="s">
        <v>139</v>
      </c>
      <c r="Y12" s="222" t="s">
        <v>140</v>
      </c>
      <c r="Z12" s="212"/>
      <c r="AA12" s="212"/>
      <c r="AB12" s="212"/>
      <c r="AC12" s="212"/>
      <c r="AD12" s="212"/>
      <c r="AE12" s="212"/>
      <c r="AF12" s="212"/>
      <c r="AG12" s="212" t="s">
        <v>141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ht="22.5" outlineLevel="1" x14ac:dyDescent="0.2">
      <c r="A13" s="240">
        <v>5</v>
      </c>
      <c r="B13" s="241" t="s">
        <v>473</v>
      </c>
      <c r="C13" s="251" t="s">
        <v>474</v>
      </c>
      <c r="D13" s="242" t="s">
        <v>267</v>
      </c>
      <c r="E13" s="243">
        <v>1</v>
      </c>
      <c r="F13" s="244"/>
      <c r="G13" s="245">
        <f>ROUND(E13*F13,2)</f>
        <v>0</v>
      </c>
      <c r="H13" s="244"/>
      <c r="I13" s="245">
        <f>ROUND(E13*H13,2)</f>
        <v>0</v>
      </c>
      <c r="J13" s="244"/>
      <c r="K13" s="245">
        <f>ROUND(E13*J13,2)</f>
        <v>0</v>
      </c>
      <c r="L13" s="245">
        <v>12</v>
      </c>
      <c r="M13" s="245">
        <f>G13*(1+L13/100)</f>
        <v>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5"/>
      <c r="S13" s="245" t="s">
        <v>137</v>
      </c>
      <c r="T13" s="246" t="s">
        <v>138</v>
      </c>
      <c r="U13" s="222">
        <v>0</v>
      </c>
      <c r="V13" s="222">
        <f>ROUND(E13*U13,2)</f>
        <v>0</v>
      </c>
      <c r="W13" s="222"/>
      <c r="X13" s="222" t="s">
        <v>139</v>
      </c>
      <c r="Y13" s="222" t="s">
        <v>140</v>
      </c>
      <c r="Z13" s="212"/>
      <c r="AA13" s="212"/>
      <c r="AB13" s="212"/>
      <c r="AC13" s="212"/>
      <c r="AD13" s="212"/>
      <c r="AE13" s="212"/>
      <c r="AF13" s="212"/>
      <c r="AG13" s="212" t="s">
        <v>141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40">
        <v>6</v>
      </c>
      <c r="B14" s="241" t="s">
        <v>475</v>
      </c>
      <c r="C14" s="251" t="s">
        <v>476</v>
      </c>
      <c r="D14" s="242" t="s">
        <v>136</v>
      </c>
      <c r="E14" s="243">
        <v>1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12</v>
      </c>
      <c r="M14" s="245">
        <f>G14*(1+L14/100)</f>
        <v>0</v>
      </c>
      <c r="N14" s="243">
        <v>0</v>
      </c>
      <c r="O14" s="243">
        <f>ROUND(E14*N14,2)</f>
        <v>0</v>
      </c>
      <c r="P14" s="243">
        <v>0</v>
      </c>
      <c r="Q14" s="243">
        <f>ROUND(E14*P14,2)</f>
        <v>0</v>
      </c>
      <c r="R14" s="245"/>
      <c r="S14" s="245" t="s">
        <v>137</v>
      </c>
      <c r="T14" s="246" t="s">
        <v>138</v>
      </c>
      <c r="U14" s="222">
        <v>0</v>
      </c>
      <c r="V14" s="222">
        <f>ROUND(E14*U14,2)</f>
        <v>0</v>
      </c>
      <c r="W14" s="222"/>
      <c r="X14" s="222" t="s">
        <v>139</v>
      </c>
      <c r="Y14" s="222" t="s">
        <v>140</v>
      </c>
      <c r="Z14" s="212"/>
      <c r="AA14" s="212"/>
      <c r="AB14" s="212"/>
      <c r="AC14" s="212"/>
      <c r="AD14" s="212"/>
      <c r="AE14" s="212"/>
      <c r="AF14" s="212"/>
      <c r="AG14" s="212" t="s">
        <v>141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40">
        <v>7</v>
      </c>
      <c r="B15" s="241" t="s">
        <v>477</v>
      </c>
      <c r="C15" s="251" t="s">
        <v>478</v>
      </c>
      <c r="D15" s="242" t="s">
        <v>136</v>
      </c>
      <c r="E15" s="243">
        <v>1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12</v>
      </c>
      <c r="M15" s="245">
        <f>G15*(1+L15/100)</f>
        <v>0</v>
      </c>
      <c r="N15" s="243">
        <v>0</v>
      </c>
      <c r="O15" s="243">
        <f>ROUND(E15*N15,2)</f>
        <v>0</v>
      </c>
      <c r="P15" s="243">
        <v>0</v>
      </c>
      <c r="Q15" s="243">
        <f>ROUND(E15*P15,2)</f>
        <v>0</v>
      </c>
      <c r="R15" s="245"/>
      <c r="S15" s="245" t="s">
        <v>137</v>
      </c>
      <c r="T15" s="246" t="s">
        <v>138</v>
      </c>
      <c r="U15" s="222">
        <v>0</v>
      </c>
      <c r="V15" s="222">
        <f>ROUND(E15*U15,2)</f>
        <v>0</v>
      </c>
      <c r="W15" s="222"/>
      <c r="X15" s="222" t="s">
        <v>139</v>
      </c>
      <c r="Y15" s="222" t="s">
        <v>140</v>
      </c>
      <c r="Z15" s="212"/>
      <c r="AA15" s="212"/>
      <c r="AB15" s="212"/>
      <c r="AC15" s="212"/>
      <c r="AD15" s="212"/>
      <c r="AE15" s="212"/>
      <c r="AF15" s="212"/>
      <c r="AG15" s="212" t="s">
        <v>141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40">
        <v>8</v>
      </c>
      <c r="B16" s="241" t="s">
        <v>479</v>
      </c>
      <c r="C16" s="251" t="s">
        <v>480</v>
      </c>
      <c r="D16" s="242" t="s">
        <v>136</v>
      </c>
      <c r="E16" s="243">
        <v>1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12</v>
      </c>
      <c r="M16" s="245">
        <f>G16*(1+L16/100)</f>
        <v>0</v>
      </c>
      <c r="N16" s="243">
        <v>0</v>
      </c>
      <c r="O16" s="243">
        <f>ROUND(E16*N16,2)</f>
        <v>0</v>
      </c>
      <c r="P16" s="243">
        <v>0</v>
      </c>
      <c r="Q16" s="243">
        <f>ROUND(E16*P16,2)</f>
        <v>0</v>
      </c>
      <c r="R16" s="245"/>
      <c r="S16" s="245" t="s">
        <v>137</v>
      </c>
      <c r="T16" s="246" t="s">
        <v>138</v>
      </c>
      <c r="U16" s="222">
        <v>0</v>
      </c>
      <c r="V16" s="222">
        <f>ROUND(E16*U16,2)</f>
        <v>0</v>
      </c>
      <c r="W16" s="222"/>
      <c r="X16" s="222" t="s">
        <v>139</v>
      </c>
      <c r="Y16" s="222" t="s">
        <v>140</v>
      </c>
      <c r="Z16" s="212"/>
      <c r="AA16" s="212"/>
      <c r="AB16" s="212"/>
      <c r="AC16" s="212"/>
      <c r="AD16" s="212"/>
      <c r="AE16" s="212"/>
      <c r="AF16" s="212"/>
      <c r="AG16" s="212" t="s">
        <v>141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40">
        <v>9</v>
      </c>
      <c r="B17" s="241" t="s">
        <v>481</v>
      </c>
      <c r="C17" s="251" t="s">
        <v>482</v>
      </c>
      <c r="D17" s="242" t="s">
        <v>136</v>
      </c>
      <c r="E17" s="243">
        <v>1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12</v>
      </c>
      <c r="M17" s="245">
        <f>G17*(1+L17/100)</f>
        <v>0</v>
      </c>
      <c r="N17" s="243">
        <v>0</v>
      </c>
      <c r="O17" s="243">
        <f>ROUND(E17*N17,2)</f>
        <v>0</v>
      </c>
      <c r="P17" s="243">
        <v>0</v>
      </c>
      <c r="Q17" s="243">
        <f>ROUND(E17*P17,2)</f>
        <v>0</v>
      </c>
      <c r="R17" s="245"/>
      <c r="S17" s="245" t="s">
        <v>137</v>
      </c>
      <c r="T17" s="246" t="s">
        <v>138</v>
      </c>
      <c r="U17" s="222">
        <v>0</v>
      </c>
      <c r="V17" s="222">
        <f>ROUND(E17*U17,2)</f>
        <v>0</v>
      </c>
      <c r="W17" s="222"/>
      <c r="X17" s="222" t="s">
        <v>139</v>
      </c>
      <c r="Y17" s="222" t="s">
        <v>140</v>
      </c>
      <c r="Z17" s="212"/>
      <c r="AA17" s="212"/>
      <c r="AB17" s="212"/>
      <c r="AC17" s="212"/>
      <c r="AD17" s="212"/>
      <c r="AE17" s="212"/>
      <c r="AF17" s="212"/>
      <c r="AG17" s="212" t="s">
        <v>141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40">
        <v>10</v>
      </c>
      <c r="B18" s="241" t="s">
        <v>483</v>
      </c>
      <c r="C18" s="251" t="s">
        <v>484</v>
      </c>
      <c r="D18" s="242" t="s">
        <v>136</v>
      </c>
      <c r="E18" s="243">
        <v>1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12</v>
      </c>
      <c r="M18" s="245">
        <f>G18*(1+L18/100)</f>
        <v>0</v>
      </c>
      <c r="N18" s="243">
        <v>0</v>
      </c>
      <c r="O18" s="243">
        <f>ROUND(E18*N18,2)</f>
        <v>0</v>
      </c>
      <c r="P18" s="243">
        <v>0</v>
      </c>
      <c r="Q18" s="243">
        <f>ROUND(E18*P18,2)</f>
        <v>0</v>
      </c>
      <c r="R18" s="245"/>
      <c r="S18" s="245" t="s">
        <v>137</v>
      </c>
      <c r="T18" s="246" t="s">
        <v>138</v>
      </c>
      <c r="U18" s="222">
        <v>0</v>
      </c>
      <c r="V18" s="222">
        <f>ROUND(E18*U18,2)</f>
        <v>0</v>
      </c>
      <c r="W18" s="222"/>
      <c r="X18" s="222" t="s">
        <v>139</v>
      </c>
      <c r="Y18" s="222" t="s">
        <v>140</v>
      </c>
      <c r="Z18" s="212"/>
      <c r="AA18" s="212"/>
      <c r="AB18" s="212"/>
      <c r="AC18" s="212"/>
      <c r="AD18" s="212"/>
      <c r="AE18" s="212"/>
      <c r="AF18" s="212"/>
      <c r="AG18" s="212" t="s">
        <v>141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40">
        <v>11</v>
      </c>
      <c r="B19" s="241" t="s">
        <v>485</v>
      </c>
      <c r="C19" s="251" t="s">
        <v>486</v>
      </c>
      <c r="D19" s="242" t="s">
        <v>136</v>
      </c>
      <c r="E19" s="243">
        <v>2</v>
      </c>
      <c r="F19" s="244"/>
      <c r="G19" s="245">
        <f>ROUND(E19*F19,2)</f>
        <v>0</v>
      </c>
      <c r="H19" s="244"/>
      <c r="I19" s="245">
        <f>ROUND(E19*H19,2)</f>
        <v>0</v>
      </c>
      <c r="J19" s="244"/>
      <c r="K19" s="245">
        <f>ROUND(E19*J19,2)</f>
        <v>0</v>
      </c>
      <c r="L19" s="245">
        <v>12</v>
      </c>
      <c r="M19" s="245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5"/>
      <c r="S19" s="245" t="s">
        <v>137</v>
      </c>
      <c r="T19" s="246" t="s">
        <v>138</v>
      </c>
      <c r="U19" s="222">
        <v>0</v>
      </c>
      <c r="V19" s="222">
        <f>ROUND(E19*U19,2)</f>
        <v>0</v>
      </c>
      <c r="W19" s="222"/>
      <c r="X19" s="222" t="s">
        <v>139</v>
      </c>
      <c r="Y19" s="222" t="s">
        <v>140</v>
      </c>
      <c r="Z19" s="212"/>
      <c r="AA19" s="212"/>
      <c r="AB19" s="212"/>
      <c r="AC19" s="212"/>
      <c r="AD19" s="212"/>
      <c r="AE19" s="212"/>
      <c r="AF19" s="212"/>
      <c r="AG19" s="212" t="s">
        <v>141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40">
        <v>12</v>
      </c>
      <c r="B20" s="241" t="s">
        <v>487</v>
      </c>
      <c r="C20" s="251" t="s">
        <v>488</v>
      </c>
      <c r="D20" s="242" t="s">
        <v>136</v>
      </c>
      <c r="E20" s="243">
        <v>2</v>
      </c>
      <c r="F20" s="244"/>
      <c r="G20" s="245">
        <f>ROUND(E20*F20,2)</f>
        <v>0</v>
      </c>
      <c r="H20" s="244"/>
      <c r="I20" s="245">
        <f>ROUND(E20*H20,2)</f>
        <v>0</v>
      </c>
      <c r="J20" s="244"/>
      <c r="K20" s="245">
        <f>ROUND(E20*J20,2)</f>
        <v>0</v>
      </c>
      <c r="L20" s="245">
        <v>12</v>
      </c>
      <c r="M20" s="245">
        <f>G20*(1+L20/100)</f>
        <v>0</v>
      </c>
      <c r="N20" s="243">
        <v>0</v>
      </c>
      <c r="O20" s="243">
        <f>ROUND(E20*N20,2)</f>
        <v>0</v>
      </c>
      <c r="P20" s="243">
        <v>0</v>
      </c>
      <c r="Q20" s="243">
        <f>ROUND(E20*P20,2)</f>
        <v>0</v>
      </c>
      <c r="R20" s="245"/>
      <c r="S20" s="245" t="s">
        <v>137</v>
      </c>
      <c r="T20" s="246" t="s">
        <v>138</v>
      </c>
      <c r="U20" s="222">
        <v>0</v>
      </c>
      <c r="V20" s="222">
        <f>ROUND(E20*U20,2)</f>
        <v>0</v>
      </c>
      <c r="W20" s="222"/>
      <c r="X20" s="222" t="s">
        <v>139</v>
      </c>
      <c r="Y20" s="222" t="s">
        <v>140</v>
      </c>
      <c r="Z20" s="212"/>
      <c r="AA20" s="212"/>
      <c r="AB20" s="212"/>
      <c r="AC20" s="212"/>
      <c r="AD20" s="212"/>
      <c r="AE20" s="212"/>
      <c r="AF20" s="212"/>
      <c r="AG20" s="212" t="s">
        <v>141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40">
        <v>13</v>
      </c>
      <c r="B21" s="241" t="s">
        <v>489</v>
      </c>
      <c r="C21" s="251" t="s">
        <v>490</v>
      </c>
      <c r="D21" s="242" t="s">
        <v>136</v>
      </c>
      <c r="E21" s="243">
        <v>3</v>
      </c>
      <c r="F21" s="244"/>
      <c r="G21" s="245">
        <f>ROUND(E21*F21,2)</f>
        <v>0</v>
      </c>
      <c r="H21" s="244"/>
      <c r="I21" s="245">
        <f>ROUND(E21*H21,2)</f>
        <v>0</v>
      </c>
      <c r="J21" s="244"/>
      <c r="K21" s="245">
        <f>ROUND(E21*J21,2)</f>
        <v>0</v>
      </c>
      <c r="L21" s="245">
        <v>12</v>
      </c>
      <c r="M21" s="245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5"/>
      <c r="S21" s="245" t="s">
        <v>137</v>
      </c>
      <c r="T21" s="246" t="s">
        <v>138</v>
      </c>
      <c r="U21" s="222">
        <v>0</v>
      </c>
      <c r="V21" s="222">
        <f>ROUND(E21*U21,2)</f>
        <v>0</v>
      </c>
      <c r="W21" s="222"/>
      <c r="X21" s="222" t="s">
        <v>139</v>
      </c>
      <c r="Y21" s="222" t="s">
        <v>140</v>
      </c>
      <c r="Z21" s="212"/>
      <c r="AA21" s="212"/>
      <c r="AB21" s="212"/>
      <c r="AC21" s="212"/>
      <c r="AD21" s="212"/>
      <c r="AE21" s="212"/>
      <c r="AF21" s="212"/>
      <c r="AG21" s="212" t="s">
        <v>141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40">
        <v>14</v>
      </c>
      <c r="B22" s="241" t="s">
        <v>491</v>
      </c>
      <c r="C22" s="251" t="s">
        <v>492</v>
      </c>
      <c r="D22" s="242" t="s">
        <v>159</v>
      </c>
      <c r="E22" s="243">
        <v>5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12</v>
      </c>
      <c r="M22" s="245">
        <f>G22*(1+L22/100)</f>
        <v>0</v>
      </c>
      <c r="N22" s="243">
        <v>4.2999999999999999E-4</v>
      </c>
      <c r="O22" s="243">
        <f>ROUND(E22*N22,2)</f>
        <v>0</v>
      </c>
      <c r="P22" s="243">
        <v>0</v>
      </c>
      <c r="Q22" s="243">
        <f>ROUND(E22*P22,2)</f>
        <v>0</v>
      </c>
      <c r="R22" s="245" t="s">
        <v>160</v>
      </c>
      <c r="S22" s="245" t="s">
        <v>150</v>
      </c>
      <c r="T22" s="246" t="s">
        <v>150</v>
      </c>
      <c r="U22" s="222">
        <v>0.10431</v>
      </c>
      <c r="V22" s="222">
        <f>ROUND(E22*U22,2)</f>
        <v>0.52</v>
      </c>
      <c r="W22" s="222"/>
      <c r="X22" s="222" t="s">
        <v>139</v>
      </c>
      <c r="Y22" s="222" t="s">
        <v>140</v>
      </c>
      <c r="Z22" s="212"/>
      <c r="AA22" s="212"/>
      <c r="AB22" s="212"/>
      <c r="AC22" s="212"/>
      <c r="AD22" s="212"/>
      <c r="AE22" s="212"/>
      <c r="AF22" s="212"/>
      <c r="AG22" s="212" t="s">
        <v>141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40">
        <v>15</v>
      </c>
      <c r="B23" s="241" t="s">
        <v>493</v>
      </c>
      <c r="C23" s="251" t="s">
        <v>494</v>
      </c>
      <c r="D23" s="242" t="s">
        <v>159</v>
      </c>
      <c r="E23" s="243">
        <v>5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12</v>
      </c>
      <c r="M23" s="245">
        <f>G23*(1+L23/100)</f>
        <v>0</v>
      </c>
      <c r="N23" s="243">
        <v>2.9999999999999997E-4</v>
      </c>
      <c r="O23" s="243">
        <f>ROUND(E23*N23,2)</f>
        <v>0</v>
      </c>
      <c r="P23" s="243">
        <v>0</v>
      </c>
      <c r="Q23" s="243">
        <f>ROUND(E23*P23,2)</f>
        <v>0</v>
      </c>
      <c r="R23" s="245" t="s">
        <v>160</v>
      </c>
      <c r="S23" s="245" t="s">
        <v>150</v>
      </c>
      <c r="T23" s="246" t="s">
        <v>150</v>
      </c>
      <c r="U23" s="222">
        <v>9.955E-2</v>
      </c>
      <c r="V23" s="222">
        <f>ROUND(E23*U23,2)</f>
        <v>0.5</v>
      </c>
      <c r="W23" s="222"/>
      <c r="X23" s="222" t="s">
        <v>139</v>
      </c>
      <c r="Y23" s="222" t="s">
        <v>140</v>
      </c>
      <c r="Z23" s="212"/>
      <c r="AA23" s="212"/>
      <c r="AB23" s="212"/>
      <c r="AC23" s="212"/>
      <c r="AD23" s="212"/>
      <c r="AE23" s="212"/>
      <c r="AF23" s="212"/>
      <c r="AG23" s="212" t="s">
        <v>141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40">
        <v>16</v>
      </c>
      <c r="B24" s="241" t="s">
        <v>175</v>
      </c>
      <c r="C24" s="251" t="s">
        <v>176</v>
      </c>
      <c r="D24" s="242" t="s">
        <v>159</v>
      </c>
      <c r="E24" s="243">
        <v>5</v>
      </c>
      <c r="F24" s="244"/>
      <c r="G24" s="245">
        <f>ROUND(E24*F24,2)</f>
        <v>0</v>
      </c>
      <c r="H24" s="244"/>
      <c r="I24" s="245">
        <f>ROUND(E24*H24,2)</f>
        <v>0</v>
      </c>
      <c r="J24" s="244"/>
      <c r="K24" s="245">
        <f>ROUND(E24*J24,2)</f>
        <v>0</v>
      </c>
      <c r="L24" s="245">
        <v>12</v>
      </c>
      <c r="M24" s="245">
        <f>G24*(1+L24/100)</f>
        <v>0</v>
      </c>
      <c r="N24" s="243">
        <v>1.6000000000000001E-4</v>
      </c>
      <c r="O24" s="243">
        <f>ROUND(E24*N24,2)</f>
        <v>0</v>
      </c>
      <c r="P24" s="243">
        <v>0</v>
      </c>
      <c r="Q24" s="243">
        <f>ROUND(E24*P24,2)</f>
        <v>0</v>
      </c>
      <c r="R24" s="245" t="s">
        <v>160</v>
      </c>
      <c r="S24" s="245" t="s">
        <v>150</v>
      </c>
      <c r="T24" s="246" t="s">
        <v>150</v>
      </c>
      <c r="U24" s="222">
        <v>9.955E-2</v>
      </c>
      <c r="V24" s="222">
        <f>ROUND(E24*U24,2)</f>
        <v>0.5</v>
      </c>
      <c r="W24" s="222"/>
      <c r="X24" s="222" t="s">
        <v>139</v>
      </c>
      <c r="Y24" s="222" t="s">
        <v>140</v>
      </c>
      <c r="Z24" s="212"/>
      <c r="AA24" s="212"/>
      <c r="AB24" s="212"/>
      <c r="AC24" s="212"/>
      <c r="AD24" s="212"/>
      <c r="AE24" s="212"/>
      <c r="AF24" s="212"/>
      <c r="AG24" s="212" t="s">
        <v>141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40">
        <v>17</v>
      </c>
      <c r="B25" s="241" t="s">
        <v>183</v>
      </c>
      <c r="C25" s="251" t="s">
        <v>184</v>
      </c>
      <c r="D25" s="242" t="s">
        <v>159</v>
      </c>
      <c r="E25" s="243">
        <v>13</v>
      </c>
      <c r="F25" s="244"/>
      <c r="G25" s="245">
        <f>ROUND(E25*F25,2)</f>
        <v>0</v>
      </c>
      <c r="H25" s="244"/>
      <c r="I25" s="245">
        <f>ROUND(E25*H25,2)</f>
        <v>0</v>
      </c>
      <c r="J25" s="244"/>
      <c r="K25" s="245">
        <f>ROUND(E25*J25,2)</f>
        <v>0</v>
      </c>
      <c r="L25" s="245">
        <v>12</v>
      </c>
      <c r="M25" s="245">
        <f>G25*(1+L25/100)</f>
        <v>0</v>
      </c>
      <c r="N25" s="243">
        <v>1.2999999999999999E-4</v>
      </c>
      <c r="O25" s="243">
        <f>ROUND(E25*N25,2)</f>
        <v>0</v>
      </c>
      <c r="P25" s="243">
        <v>0</v>
      </c>
      <c r="Q25" s="243">
        <f>ROUND(E25*P25,2)</f>
        <v>0</v>
      </c>
      <c r="R25" s="245" t="s">
        <v>160</v>
      </c>
      <c r="S25" s="245" t="s">
        <v>150</v>
      </c>
      <c r="T25" s="246" t="s">
        <v>150</v>
      </c>
      <c r="U25" s="222">
        <v>9.1219999999999996E-2</v>
      </c>
      <c r="V25" s="222">
        <f>ROUND(E25*U25,2)</f>
        <v>1.19</v>
      </c>
      <c r="W25" s="222"/>
      <c r="X25" s="222" t="s">
        <v>139</v>
      </c>
      <c r="Y25" s="222" t="s">
        <v>140</v>
      </c>
      <c r="Z25" s="212"/>
      <c r="AA25" s="212"/>
      <c r="AB25" s="212"/>
      <c r="AC25" s="212"/>
      <c r="AD25" s="212"/>
      <c r="AE25" s="212"/>
      <c r="AF25" s="212"/>
      <c r="AG25" s="212" t="s">
        <v>141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40">
        <v>18</v>
      </c>
      <c r="B26" s="241" t="s">
        <v>181</v>
      </c>
      <c r="C26" s="251" t="s">
        <v>182</v>
      </c>
      <c r="D26" s="242" t="s">
        <v>159</v>
      </c>
      <c r="E26" s="243">
        <v>45</v>
      </c>
      <c r="F26" s="244"/>
      <c r="G26" s="245">
        <f>ROUND(E26*F26,2)</f>
        <v>0</v>
      </c>
      <c r="H26" s="244"/>
      <c r="I26" s="245">
        <f>ROUND(E26*H26,2)</f>
        <v>0</v>
      </c>
      <c r="J26" s="244"/>
      <c r="K26" s="245">
        <f>ROUND(E26*J26,2)</f>
        <v>0</v>
      </c>
      <c r="L26" s="245">
        <v>12</v>
      </c>
      <c r="M26" s="245">
        <f>G26*(1+L26/100)</f>
        <v>0</v>
      </c>
      <c r="N26" s="243">
        <v>2.0000000000000001E-4</v>
      </c>
      <c r="O26" s="243">
        <f>ROUND(E26*N26,2)</f>
        <v>0.01</v>
      </c>
      <c r="P26" s="243">
        <v>0</v>
      </c>
      <c r="Q26" s="243">
        <f>ROUND(E26*P26,2)</f>
        <v>0</v>
      </c>
      <c r="R26" s="245" t="s">
        <v>160</v>
      </c>
      <c r="S26" s="245" t="s">
        <v>150</v>
      </c>
      <c r="T26" s="246" t="s">
        <v>150</v>
      </c>
      <c r="U26" s="222">
        <v>9.1219999999999996E-2</v>
      </c>
      <c r="V26" s="222">
        <f>ROUND(E26*U26,2)</f>
        <v>4.0999999999999996</v>
      </c>
      <c r="W26" s="222"/>
      <c r="X26" s="222" t="s">
        <v>139</v>
      </c>
      <c r="Y26" s="222" t="s">
        <v>140</v>
      </c>
      <c r="Z26" s="212"/>
      <c r="AA26" s="212"/>
      <c r="AB26" s="212"/>
      <c r="AC26" s="212"/>
      <c r="AD26" s="212"/>
      <c r="AE26" s="212"/>
      <c r="AF26" s="212"/>
      <c r="AG26" s="212" t="s">
        <v>141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40">
        <v>19</v>
      </c>
      <c r="B27" s="241" t="s">
        <v>495</v>
      </c>
      <c r="C27" s="251" t="s">
        <v>496</v>
      </c>
      <c r="D27" s="242" t="s">
        <v>159</v>
      </c>
      <c r="E27" s="243">
        <v>30</v>
      </c>
      <c r="F27" s="244"/>
      <c r="G27" s="245">
        <f>ROUND(E27*F27,2)</f>
        <v>0</v>
      </c>
      <c r="H27" s="244"/>
      <c r="I27" s="245">
        <f>ROUND(E27*H27,2)</f>
        <v>0</v>
      </c>
      <c r="J27" s="244"/>
      <c r="K27" s="245">
        <f>ROUND(E27*J27,2)</f>
        <v>0</v>
      </c>
      <c r="L27" s="245">
        <v>12</v>
      </c>
      <c r="M27" s="245">
        <f>G27*(1+L27/100)</f>
        <v>0</v>
      </c>
      <c r="N27" s="243">
        <v>0</v>
      </c>
      <c r="O27" s="243">
        <f>ROUND(E27*N27,2)</f>
        <v>0</v>
      </c>
      <c r="P27" s="243">
        <v>0</v>
      </c>
      <c r="Q27" s="243">
        <f>ROUND(E27*P27,2)</f>
        <v>0</v>
      </c>
      <c r="R27" s="245"/>
      <c r="S27" s="245" t="s">
        <v>137</v>
      </c>
      <c r="T27" s="246" t="s">
        <v>138</v>
      </c>
      <c r="U27" s="222">
        <v>0</v>
      </c>
      <c r="V27" s="222">
        <f>ROUND(E27*U27,2)</f>
        <v>0</v>
      </c>
      <c r="W27" s="222"/>
      <c r="X27" s="222" t="s">
        <v>139</v>
      </c>
      <c r="Y27" s="222" t="s">
        <v>140</v>
      </c>
      <c r="Z27" s="212"/>
      <c r="AA27" s="212"/>
      <c r="AB27" s="212"/>
      <c r="AC27" s="212"/>
      <c r="AD27" s="212"/>
      <c r="AE27" s="212"/>
      <c r="AF27" s="212"/>
      <c r="AG27" s="212" t="s">
        <v>141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40">
        <v>20</v>
      </c>
      <c r="B28" s="241" t="s">
        <v>497</v>
      </c>
      <c r="C28" s="251" t="s">
        <v>498</v>
      </c>
      <c r="D28" s="242" t="s">
        <v>159</v>
      </c>
      <c r="E28" s="243">
        <v>70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12</v>
      </c>
      <c r="M28" s="245">
        <f>G28*(1+L28/100)</f>
        <v>0</v>
      </c>
      <c r="N28" s="243">
        <v>0</v>
      </c>
      <c r="O28" s="243">
        <f>ROUND(E28*N28,2)</f>
        <v>0</v>
      </c>
      <c r="P28" s="243">
        <v>0</v>
      </c>
      <c r="Q28" s="243">
        <f>ROUND(E28*P28,2)</f>
        <v>0</v>
      </c>
      <c r="R28" s="245"/>
      <c r="S28" s="245" t="s">
        <v>137</v>
      </c>
      <c r="T28" s="246" t="s">
        <v>138</v>
      </c>
      <c r="U28" s="222">
        <v>0</v>
      </c>
      <c r="V28" s="222">
        <f>ROUND(E28*U28,2)</f>
        <v>0</v>
      </c>
      <c r="W28" s="222"/>
      <c r="X28" s="222" t="s">
        <v>139</v>
      </c>
      <c r="Y28" s="222" t="s">
        <v>140</v>
      </c>
      <c r="Z28" s="212"/>
      <c r="AA28" s="212"/>
      <c r="AB28" s="212"/>
      <c r="AC28" s="212"/>
      <c r="AD28" s="212"/>
      <c r="AE28" s="212"/>
      <c r="AF28" s="212"/>
      <c r="AG28" s="212" t="s">
        <v>141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40">
        <v>21</v>
      </c>
      <c r="B29" s="241" t="s">
        <v>499</v>
      </c>
      <c r="C29" s="251" t="s">
        <v>500</v>
      </c>
      <c r="D29" s="242" t="s">
        <v>136</v>
      </c>
      <c r="E29" s="243">
        <v>6</v>
      </c>
      <c r="F29" s="244"/>
      <c r="G29" s="245">
        <f>ROUND(E29*F29,2)</f>
        <v>0</v>
      </c>
      <c r="H29" s="244"/>
      <c r="I29" s="245">
        <f>ROUND(E29*H29,2)</f>
        <v>0</v>
      </c>
      <c r="J29" s="244"/>
      <c r="K29" s="245">
        <f>ROUND(E29*J29,2)</f>
        <v>0</v>
      </c>
      <c r="L29" s="245">
        <v>12</v>
      </c>
      <c r="M29" s="245">
        <f>G29*(1+L29/100)</f>
        <v>0</v>
      </c>
      <c r="N29" s="243">
        <v>0</v>
      </c>
      <c r="O29" s="243">
        <f>ROUND(E29*N29,2)</f>
        <v>0</v>
      </c>
      <c r="P29" s="243">
        <v>0</v>
      </c>
      <c r="Q29" s="243">
        <f>ROUND(E29*P29,2)</f>
        <v>0</v>
      </c>
      <c r="R29" s="245"/>
      <c r="S29" s="245" t="s">
        <v>137</v>
      </c>
      <c r="T29" s="246" t="s">
        <v>138</v>
      </c>
      <c r="U29" s="222">
        <v>0</v>
      </c>
      <c r="V29" s="222">
        <f>ROUND(E29*U29,2)</f>
        <v>0</v>
      </c>
      <c r="W29" s="222"/>
      <c r="X29" s="222" t="s">
        <v>139</v>
      </c>
      <c r="Y29" s="222" t="s">
        <v>140</v>
      </c>
      <c r="Z29" s="212"/>
      <c r="AA29" s="212"/>
      <c r="AB29" s="212"/>
      <c r="AC29" s="212"/>
      <c r="AD29" s="212"/>
      <c r="AE29" s="212"/>
      <c r="AF29" s="212"/>
      <c r="AG29" s="212" t="s">
        <v>141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40">
        <v>22</v>
      </c>
      <c r="B30" s="241" t="s">
        <v>501</v>
      </c>
      <c r="C30" s="251" t="s">
        <v>502</v>
      </c>
      <c r="D30" s="242" t="s">
        <v>136</v>
      </c>
      <c r="E30" s="243">
        <v>6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12</v>
      </c>
      <c r="M30" s="245">
        <f>G30*(1+L30/100)</f>
        <v>0</v>
      </c>
      <c r="N30" s="243">
        <v>0</v>
      </c>
      <c r="O30" s="243">
        <f>ROUND(E30*N30,2)</f>
        <v>0</v>
      </c>
      <c r="P30" s="243">
        <v>0</v>
      </c>
      <c r="Q30" s="243">
        <f>ROUND(E30*P30,2)</f>
        <v>0</v>
      </c>
      <c r="R30" s="245"/>
      <c r="S30" s="245" t="s">
        <v>137</v>
      </c>
      <c r="T30" s="246" t="s">
        <v>138</v>
      </c>
      <c r="U30" s="222">
        <v>0</v>
      </c>
      <c r="V30" s="222">
        <f>ROUND(E30*U30,2)</f>
        <v>0</v>
      </c>
      <c r="W30" s="222"/>
      <c r="X30" s="222" t="s">
        <v>139</v>
      </c>
      <c r="Y30" s="222" t="s">
        <v>140</v>
      </c>
      <c r="Z30" s="212"/>
      <c r="AA30" s="212"/>
      <c r="AB30" s="212"/>
      <c r="AC30" s="212"/>
      <c r="AD30" s="212"/>
      <c r="AE30" s="212"/>
      <c r="AF30" s="212"/>
      <c r="AG30" s="212" t="s">
        <v>141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40">
        <v>23</v>
      </c>
      <c r="B31" s="241" t="s">
        <v>503</v>
      </c>
      <c r="C31" s="251" t="s">
        <v>504</v>
      </c>
      <c r="D31" s="242" t="s">
        <v>414</v>
      </c>
      <c r="E31" s="243">
        <v>5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12</v>
      </c>
      <c r="M31" s="245">
        <f>G31*(1+L31/100)</f>
        <v>0</v>
      </c>
      <c r="N31" s="243">
        <v>0</v>
      </c>
      <c r="O31" s="243">
        <f>ROUND(E31*N31,2)</f>
        <v>0</v>
      </c>
      <c r="P31" s="243">
        <v>0</v>
      </c>
      <c r="Q31" s="243">
        <f>ROUND(E31*P31,2)</f>
        <v>0</v>
      </c>
      <c r="R31" s="245"/>
      <c r="S31" s="245" t="s">
        <v>137</v>
      </c>
      <c r="T31" s="246" t="s">
        <v>138</v>
      </c>
      <c r="U31" s="222">
        <v>0</v>
      </c>
      <c r="V31" s="222">
        <f>ROUND(E31*U31,2)</f>
        <v>0</v>
      </c>
      <c r="W31" s="222"/>
      <c r="X31" s="222" t="s">
        <v>139</v>
      </c>
      <c r="Y31" s="222" t="s">
        <v>140</v>
      </c>
      <c r="Z31" s="212"/>
      <c r="AA31" s="212"/>
      <c r="AB31" s="212"/>
      <c r="AC31" s="212"/>
      <c r="AD31" s="212"/>
      <c r="AE31" s="212"/>
      <c r="AF31" s="212"/>
      <c r="AG31" s="212" t="s">
        <v>141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40">
        <v>24</v>
      </c>
      <c r="B32" s="241" t="s">
        <v>505</v>
      </c>
      <c r="C32" s="251" t="s">
        <v>506</v>
      </c>
      <c r="D32" s="242" t="s">
        <v>159</v>
      </c>
      <c r="E32" s="243">
        <v>25</v>
      </c>
      <c r="F32" s="244"/>
      <c r="G32" s="245">
        <f>ROUND(E32*F32,2)</f>
        <v>0</v>
      </c>
      <c r="H32" s="244"/>
      <c r="I32" s="245">
        <f>ROUND(E32*H32,2)</f>
        <v>0</v>
      </c>
      <c r="J32" s="244"/>
      <c r="K32" s="245">
        <f>ROUND(E32*J32,2)</f>
        <v>0</v>
      </c>
      <c r="L32" s="245">
        <v>12</v>
      </c>
      <c r="M32" s="245">
        <f>G32*(1+L32/100)</f>
        <v>0</v>
      </c>
      <c r="N32" s="243">
        <v>0</v>
      </c>
      <c r="O32" s="243">
        <f>ROUND(E32*N32,2)</f>
        <v>0</v>
      </c>
      <c r="P32" s="243">
        <v>0</v>
      </c>
      <c r="Q32" s="243">
        <f>ROUND(E32*P32,2)</f>
        <v>0</v>
      </c>
      <c r="R32" s="245"/>
      <c r="S32" s="245" t="s">
        <v>137</v>
      </c>
      <c r="T32" s="246" t="s">
        <v>138</v>
      </c>
      <c r="U32" s="222">
        <v>0</v>
      </c>
      <c r="V32" s="222">
        <f>ROUND(E32*U32,2)</f>
        <v>0</v>
      </c>
      <c r="W32" s="222"/>
      <c r="X32" s="222" t="s">
        <v>139</v>
      </c>
      <c r="Y32" s="222" t="s">
        <v>140</v>
      </c>
      <c r="Z32" s="212"/>
      <c r="AA32" s="212"/>
      <c r="AB32" s="212"/>
      <c r="AC32" s="212"/>
      <c r="AD32" s="212"/>
      <c r="AE32" s="212"/>
      <c r="AF32" s="212"/>
      <c r="AG32" s="212" t="s">
        <v>141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40">
        <v>25</v>
      </c>
      <c r="B33" s="241" t="s">
        <v>507</v>
      </c>
      <c r="C33" s="251" t="s">
        <v>508</v>
      </c>
      <c r="D33" s="242" t="s">
        <v>159</v>
      </c>
      <c r="E33" s="243">
        <v>25</v>
      </c>
      <c r="F33" s="244"/>
      <c r="G33" s="245">
        <f>ROUND(E33*F33,2)</f>
        <v>0</v>
      </c>
      <c r="H33" s="244"/>
      <c r="I33" s="245">
        <f>ROUND(E33*H33,2)</f>
        <v>0</v>
      </c>
      <c r="J33" s="244"/>
      <c r="K33" s="245">
        <f>ROUND(E33*J33,2)</f>
        <v>0</v>
      </c>
      <c r="L33" s="245">
        <v>12</v>
      </c>
      <c r="M33" s="245">
        <f>G33*(1+L33/100)</f>
        <v>0</v>
      </c>
      <c r="N33" s="243">
        <v>0</v>
      </c>
      <c r="O33" s="243">
        <f>ROUND(E33*N33,2)</f>
        <v>0</v>
      </c>
      <c r="P33" s="243">
        <v>0</v>
      </c>
      <c r="Q33" s="243">
        <f>ROUND(E33*P33,2)</f>
        <v>0</v>
      </c>
      <c r="R33" s="245"/>
      <c r="S33" s="245" t="s">
        <v>137</v>
      </c>
      <c r="T33" s="246" t="s">
        <v>138</v>
      </c>
      <c r="U33" s="222">
        <v>0</v>
      </c>
      <c r="V33" s="222">
        <f>ROUND(E33*U33,2)</f>
        <v>0</v>
      </c>
      <c r="W33" s="222"/>
      <c r="X33" s="222" t="s">
        <v>139</v>
      </c>
      <c r="Y33" s="222" t="s">
        <v>140</v>
      </c>
      <c r="Z33" s="212"/>
      <c r="AA33" s="212"/>
      <c r="AB33" s="212"/>
      <c r="AC33" s="212"/>
      <c r="AD33" s="212"/>
      <c r="AE33" s="212"/>
      <c r="AF33" s="212"/>
      <c r="AG33" s="212" t="s">
        <v>141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40">
        <v>26</v>
      </c>
      <c r="B34" s="241" t="s">
        <v>509</v>
      </c>
      <c r="C34" s="251" t="s">
        <v>510</v>
      </c>
      <c r="D34" s="242" t="s">
        <v>159</v>
      </c>
      <c r="E34" s="243">
        <v>30</v>
      </c>
      <c r="F34" s="244"/>
      <c r="G34" s="245">
        <f>ROUND(E34*F34,2)</f>
        <v>0</v>
      </c>
      <c r="H34" s="244"/>
      <c r="I34" s="245">
        <f>ROUND(E34*H34,2)</f>
        <v>0</v>
      </c>
      <c r="J34" s="244"/>
      <c r="K34" s="245">
        <f>ROUND(E34*J34,2)</f>
        <v>0</v>
      </c>
      <c r="L34" s="245">
        <v>12</v>
      </c>
      <c r="M34" s="245">
        <f>G34*(1+L34/100)</f>
        <v>0</v>
      </c>
      <c r="N34" s="243">
        <v>0</v>
      </c>
      <c r="O34" s="243">
        <f>ROUND(E34*N34,2)</f>
        <v>0</v>
      </c>
      <c r="P34" s="243">
        <v>0</v>
      </c>
      <c r="Q34" s="243">
        <f>ROUND(E34*P34,2)</f>
        <v>0</v>
      </c>
      <c r="R34" s="245"/>
      <c r="S34" s="245" t="s">
        <v>137</v>
      </c>
      <c r="T34" s="246" t="s">
        <v>138</v>
      </c>
      <c r="U34" s="222">
        <v>0</v>
      </c>
      <c r="V34" s="222">
        <f>ROUND(E34*U34,2)</f>
        <v>0</v>
      </c>
      <c r="W34" s="222"/>
      <c r="X34" s="222" t="s">
        <v>139</v>
      </c>
      <c r="Y34" s="222" t="s">
        <v>140</v>
      </c>
      <c r="Z34" s="212"/>
      <c r="AA34" s="212"/>
      <c r="AB34" s="212"/>
      <c r="AC34" s="212"/>
      <c r="AD34" s="212"/>
      <c r="AE34" s="212"/>
      <c r="AF34" s="212"/>
      <c r="AG34" s="212" t="s">
        <v>141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40">
        <v>27</v>
      </c>
      <c r="B35" s="241" t="s">
        <v>313</v>
      </c>
      <c r="C35" s="251" t="s">
        <v>511</v>
      </c>
      <c r="D35" s="242" t="s">
        <v>267</v>
      </c>
      <c r="E35" s="243">
        <v>1</v>
      </c>
      <c r="F35" s="244"/>
      <c r="G35" s="245">
        <f>ROUND(E35*F35,2)</f>
        <v>0</v>
      </c>
      <c r="H35" s="244"/>
      <c r="I35" s="245">
        <f>ROUND(E35*H35,2)</f>
        <v>0</v>
      </c>
      <c r="J35" s="244"/>
      <c r="K35" s="245">
        <f>ROUND(E35*J35,2)</f>
        <v>0</v>
      </c>
      <c r="L35" s="245">
        <v>12</v>
      </c>
      <c r="M35" s="245">
        <f>G35*(1+L35/100)</f>
        <v>0</v>
      </c>
      <c r="N35" s="243">
        <v>0</v>
      </c>
      <c r="O35" s="243">
        <f>ROUND(E35*N35,2)</f>
        <v>0</v>
      </c>
      <c r="P35" s="243">
        <v>0</v>
      </c>
      <c r="Q35" s="243">
        <f>ROUND(E35*P35,2)</f>
        <v>0</v>
      </c>
      <c r="R35" s="245"/>
      <c r="S35" s="245" t="s">
        <v>137</v>
      </c>
      <c r="T35" s="246" t="s">
        <v>138</v>
      </c>
      <c r="U35" s="222">
        <v>0</v>
      </c>
      <c r="V35" s="222">
        <f>ROUND(E35*U35,2)</f>
        <v>0</v>
      </c>
      <c r="W35" s="222"/>
      <c r="X35" s="222" t="s">
        <v>139</v>
      </c>
      <c r="Y35" s="222" t="s">
        <v>140</v>
      </c>
      <c r="Z35" s="212"/>
      <c r="AA35" s="212"/>
      <c r="AB35" s="212"/>
      <c r="AC35" s="212"/>
      <c r="AD35" s="212"/>
      <c r="AE35" s="212"/>
      <c r="AF35" s="212"/>
      <c r="AG35" s="212" t="s">
        <v>141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40">
        <v>28</v>
      </c>
      <c r="B36" s="241" t="s">
        <v>512</v>
      </c>
      <c r="C36" s="251" t="s">
        <v>513</v>
      </c>
      <c r="D36" s="242" t="s">
        <v>267</v>
      </c>
      <c r="E36" s="243">
        <v>1</v>
      </c>
      <c r="F36" s="244"/>
      <c r="G36" s="245">
        <f>ROUND(E36*F36,2)</f>
        <v>0</v>
      </c>
      <c r="H36" s="244"/>
      <c r="I36" s="245">
        <f>ROUND(E36*H36,2)</f>
        <v>0</v>
      </c>
      <c r="J36" s="244"/>
      <c r="K36" s="245">
        <f>ROUND(E36*J36,2)</f>
        <v>0</v>
      </c>
      <c r="L36" s="245">
        <v>12</v>
      </c>
      <c r="M36" s="245">
        <f>G36*(1+L36/100)</f>
        <v>0</v>
      </c>
      <c r="N36" s="243">
        <v>0</v>
      </c>
      <c r="O36" s="243">
        <f>ROUND(E36*N36,2)</f>
        <v>0</v>
      </c>
      <c r="P36" s="243">
        <v>0</v>
      </c>
      <c r="Q36" s="243">
        <f>ROUND(E36*P36,2)</f>
        <v>0</v>
      </c>
      <c r="R36" s="245"/>
      <c r="S36" s="245" t="s">
        <v>137</v>
      </c>
      <c r="T36" s="246" t="s">
        <v>138</v>
      </c>
      <c r="U36" s="222">
        <v>0</v>
      </c>
      <c r="V36" s="222">
        <f>ROUND(E36*U36,2)</f>
        <v>0</v>
      </c>
      <c r="W36" s="222"/>
      <c r="X36" s="222" t="s">
        <v>320</v>
      </c>
      <c r="Y36" s="222" t="s">
        <v>140</v>
      </c>
      <c r="Z36" s="212"/>
      <c r="AA36" s="212"/>
      <c r="AB36" s="212"/>
      <c r="AC36" s="212"/>
      <c r="AD36" s="212"/>
      <c r="AE36" s="212"/>
      <c r="AF36" s="212"/>
      <c r="AG36" s="212" t="s">
        <v>321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33">
        <v>29</v>
      </c>
      <c r="B37" s="234" t="s">
        <v>323</v>
      </c>
      <c r="C37" s="252" t="s">
        <v>324</v>
      </c>
      <c r="D37" s="235" t="s">
        <v>267</v>
      </c>
      <c r="E37" s="236">
        <v>1</v>
      </c>
      <c r="F37" s="237"/>
      <c r="G37" s="238">
        <f>ROUND(E37*F37,2)</f>
        <v>0</v>
      </c>
      <c r="H37" s="237"/>
      <c r="I37" s="238">
        <f>ROUND(E37*H37,2)</f>
        <v>0</v>
      </c>
      <c r="J37" s="237"/>
      <c r="K37" s="238">
        <f>ROUND(E37*J37,2)</f>
        <v>0</v>
      </c>
      <c r="L37" s="238">
        <v>12</v>
      </c>
      <c r="M37" s="238">
        <f>G37*(1+L37/100)</f>
        <v>0</v>
      </c>
      <c r="N37" s="236">
        <v>0</v>
      </c>
      <c r="O37" s="236">
        <f>ROUND(E37*N37,2)</f>
        <v>0</v>
      </c>
      <c r="P37" s="236">
        <v>0</v>
      </c>
      <c r="Q37" s="236">
        <f>ROUND(E37*P37,2)</f>
        <v>0</v>
      </c>
      <c r="R37" s="238"/>
      <c r="S37" s="238" t="s">
        <v>137</v>
      </c>
      <c r="T37" s="239" t="s">
        <v>138</v>
      </c>
      <c r="U37" s="222">
        <v>0</v>
      </c>
      <c r="V37" s="222">
        <f>ROUND(E37*U37,2)</f>
        <v>0</v>
      </c>
      <c r="W37" s="222"/>
      <c r="X37" s="222" t="s">
        <v>155</v>
      </c>
      <c r="Y37" s="222" t="s">
        <v>140</v>
      </c>
      <c r="Z37" s="212"/>
      <c r="AA37" s="212"/>
      <c r="AB37" s="212"/>
      <c r="AC37" s="212"/>
      <c r="AD37" s="212"/>
      <c r="AE37" s="212"/>
      <c r="AF37" s="212"/>
      <c r="AG37" s="212" t="s">
        <v>156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">
      <c r="A38" s="3"/>
      <c r="B38" s="4"/>
      <c r="C38" s="256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E38">
        <v>12</v>
      </c>
      <c r="AF38">
        <v>21</v>
      </c>
      <c r="AG38" t="s">
        <v>118</v>
      </c>
    </row>
    <row r="39" spans="1:60" x14ac:dyDescent="0.2">
      <c r="A39" s="215"/>
      <c r="B39" s="216" t="s">
        <v>29</v>
      </c>
      <c r="C39" s="257"/>
      <c r="D39" s="217"/>
      <c r="E39" s="218"/>
      <c r="F39" s="218"/>
      <c r="G39" s="232">
        <f>G8</f>
        <v>0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E39">
        <f>SUMIF(L7:L37,AE38,G7:G37)</f>
        <v>0</v>
      </c>
      <c r="AF39">
        <f>SUMIF(L7:L37,AF38,G7:G37)</f>
        <v>0</v>
      </c>
      <c r="AG39" t="s">
        <v>399</v>
      </c>
    </row>
    <row r="40" spans="1:60" x14ac:dyDescent="0.2">
      <c r="C40" s="258"/>
      <c r="D40" s="10"/>
      <c r="AG40" t="s">
        <v>400</v>
      </c>
    </row>
    <row r="41" spans="1:60" x14ac:dyDescent="0.2">
      <c r="D41" s="10"/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6eedhCraXc9RCv8rX/IWOvN67/m1shBregbvP+MSc3qyMHfm1PAiS8DdD3Ztnc1pyrHdSkR+u9uF40dL9KsdQ==" saltValue="VXLpbAsrIayr3EHW8obLcQ==" spinCount="100000" sheet="1" formatRows="0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D.1.4.5 D.1.4.5.1 Pol</vt:lpstr>
      <vt:lpstr>D.1.4.5 D.1.4.5.2 Pol</vt:lpstr>
      <vt:lpstr>D.1.4.5 D.1.4.5.3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'D.1.4.5 D.1.4.5.1 Pol'!Názvy_tisku</vt:lpstr>
      <vt:lpstr>'D.1.4.5 D.1.4.5.2 Pol'!Názvy_tisku</vt:lpstr>
      <vt:lpstr>'D.1.4.5 D.1.4.5.3 Pol'!Názvy_tisku</vt:lpstr>
      <vt:lpstr>oadresa</vt:lpstr>
      <vt:lpstr>Stavba!Objednatel</vt:lpstr>
      <vt:lpstr>Stavba!Objekt</vt:lpstr>
      <vt:lpstr>'D.1.4.5 D.1.4.5.1 Pol'!Oblast_tisku</vt:lpstr>
      <vt:lpstr>'D.1.4.5 D.1.4.5.2 Pol'!Oblast_tisku</vt:lpstr>
      <vt:lpstr>'D.1.4.5 D.1.4.5.3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2024-06-17T10:13:30Z</dcterms:modified>
</cp:coreProperties>
</file>